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dlaec.sharepoint.com/sites/EquipodeVinculacinconlaSociedad_DIV/Shared Documents/General/1. Repositorio Vinculación/Nuevos Formatos Vinculación/"/>
    </mc:Choice>
  </mc:AlternateContent>
  <xr:revisionPtr revIDLastSave="19" documentId="8_{B8CE08A6-DDC8-4721-A310-3102BF2CE697}" xr6:coauthVersionLast="47" xr6:coauthVersionMax="47" xr10:uidLastSave="{2005EDBE-E0A3-42AB-8F5D-857A79E9C7C4}"/>
  <bookViews>
    <workbookView xWindow="-120" yWindow="-120" windowWidth="20730" windowHeight="11040" activeTab="4" xr2:uid="{00000000-000D-0000-FFFF-FFFF00000000}"/>
  </bookViews>
  <sheets>
    <sheet name="Glosario_Instructivo" sheetId="1" r:id="rId1"/>
    <sheet name="Presupuesto detallado (1)" sheetId="8" state="hidden" r:id="rId2"/>
    <sheet name="Planificación (Gantt)" sheetId="5" state="hidden" r:id="rId3"/>
    <sheet name="Síntesis Presupuesto" sheetId="2" r:id="rId4"/>
    <sheet name="Presupuesto UDLA detallado" sheetId="9" r:id="rId5"/>
    <sheet name="Presupuesto Externo" sheetId="10" r:id="rId6"/>
    <sheet name="Hoja1" sheetId="6" state="hidden" r:id="rId7"/>
    <sheet name="CLAVE" sheetId="7" state="hidden" r:id="rId8"/>
    <sheet name="LISTAS" sheetId="4" state="hidden" r:id="rId9"/>
  </sheets>
  <definedNames>
    <definedName name="_xlnm.Print_Area" localSheetId="2">'Planificación (Gantt)'!$B$4:$AN$50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9" l="1"/>
  <c r="N6" i="9"/>
  <c r="N32" i="9"/>
  <c r="H32" i="9"/>
  <c r="N31" i="9"/>
  <c r="H31" i="9"/>
  <c r="H30" i="9"/>
  <c r="N30" i="9" s="1"/>
  <c r="H29" i="9"/>
  <c r="N29" i="9" s="1"/>
  <c r="N28" i="9"/>
  <c r="H28" i="9"/>
  <c r="N27" i="9"/>
  <c r="H27" i="9"/>
  <c r="H26" i="9"/>
  <c r="N26" i="9" s="1"/>
  <c r="H25" i="9"/>
  <c r="N25" i="9" s="1"/>
  <c r="N24" i="9"/>
  <c r="H24" i="9"/>
  <c r="N23" i="9"/>
  <c r="H23" i="9"/>
  <c r="H22" i="9"/>
  <c r="N22" i="9" s="1"/>
  <c r="H21" i="9"/>
  <c r="N21" i="9" s="1"/>
  <c r="N20" i="9"/>
  <c r="H20" i="9"/>
  <c r="N19" i="9"/>
  <c r="H19" i="9"/>
  <c r="H18" i="9"/>
  <c r="N18" i="9" s="1"/>
  <c r="H6" i="9"/>
  <c r="A53" i="2" l="1"/>
  <c r="A44" i="2"/>
  <c r="A35" i="2"/>
  <c r="B23" i="2"/>
  <c r="E95" i="2"/>
  <c r="D95" i="2"/>
  <c r="C95" i="2"/>
  <c r="B95" i="2"/>
  <c r="E94" i="2"/>
  <c r="D94" i="2"/>
  <c r="C94" i="2"/>
  <c r="B94" i="2"/>
  <c r="E93" i="2"/>
  <c r="D93" i="2"/>
  <c r="C93" i="2"/>
  <c r="B93" i="2"/>
  <c r="E92" i="2"/>
  <c r="D92" i="2"/>
  <c r="C92" i="2"/>
  <c r="B92" i="2"/>
  <c r="E91" i="2"/>
  <c r="D91" i="2"/>
  <c r="C91" i="2"/>
  <c r="B91" i="2"/>
  <c r="E86" i="2"/>
  <c r="D86" i="2"/>
  <c r="C86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A80" i="2"/>
  <c r="E77" i="2"/>
  <c r="D77" i="2"/>
  <c r="C77" i="2"/>
  <c r="B77" i="2"/>
  <c r="E76" i="2"/>
  <c r="D76" i="2"/>
  <c r="C76" i="2"/>
  <c r="B76" i="2"/>
  <c r="E75" i="2"/>
  <c r="D75" i="2"/>
  <c r="C75" i="2"/>
  <c r="B75" i="2"/>
  <c r="E74" i="2"/>
  <c r="D74" i="2"/>
  <c r="C74" i="2"/>
  <c r="B74" i="2"/>
  <c r="E73" i="2"/>
  <c r="D73" i="2"/>
  <c r="C73" i="2"/>
  <c r="B73" i="2"/>
  <c r="B64" i="2"/>
  <c r="E68" i="2"/>
  <c r="D68" i="2"/>
  <c r="C68" i="2"/>
  <c r="B68" i="2"/>
  <c r="E67" i="2"/>
  <c r="D67" i="2"/>
  <c r="C67" i="2"/>
  <c r="B67" i="2"/>
  <c r="E66" i="2"/>
  <c r="D66" i="2"/>
  <c r="C66" i="2"/>
  <c r="B66" i="2"/>
  <c r="E65" i="2"/>
  <c r="D65" i="2"/>
  <c r="C65" i="2"/>
  <c r="B65" i="2"/>
  <c r="E64" i="2"/>
  <c r="D64" i="2"/>
  <c r="C64" i="2"/>
  <c r="B55" i="2"/>
  <c r="E59" i="2"/>
  <c r="D59" i="2"/>
  <c r="C59" i="2"/>
  <c r="B59" i="2"/>
  <c r="E58" i="2"/>
  <c r="D58" i="2"/>
  <c r="C58" i="2"/>
  <c r="B58" i="2"/>
  <c r="E57" i="2"/>
  <c r="D57" i="2"/>
  <c r="C57" i="2"/>
  <c r="B57" i="2"/>
  <c r="E56" i="2"/>
  <c r="D56" i="2"/>
  <c r="C56" i="2"/>
  <c r="B56" i="2"/>
  <c r="E55" i="2"/>
  <c r="D55" i="2"/>
  <c r="C55" i="2"/>
  <c r="B46" i="2"/>
  <c r="E50" i="2"/>
  <c r="D50" i="2"/>
  <c r="C50" i="2"/>
  <c r="B50" i="2"/>
  <c r="E49" i="2"/>
  <c r="D49" i="2"/>
  <c r="C49" i="2"/>
  <c r="B49" i="2"/>
  <c r="E48" i="2"/>
  <c r="D48" i="2"/>
  <c r="C48" i="2"/>
  <c r="B48" i="2"/>
  <c r="E47" i="2"/>
  <c r="D47" i="2"/>
  <c r="C47" i="2"/>
  <c r="B47" i="2"/>
  <c r="E46" i="2"/>
  <c r="D46" i="2"/>
  <c r="C46" i="2"/>
  <c r="B37" i="2"/>
  <c r="E41" i="2"/>
  <c r="D41" i="2"/>
  <c r="C41" i="2"/>
  <c r="B41" i="2"/>
  <c r="E40" i="2"/>
  <c r="D40" i="2"/>
  <c r="C40" i="2"/>
  <c r="B40" i="2"/>
  <c r="E39" i="2"/>
  <c r="D39" i="2"/>
  <c r="C39" i="2"/>
  <c r="B39" i="2"/>
  <c r="E38" i="2"/>
  <c r="D38" i="2"/>
  <c r="C38" i="2"/>
  <c r="B38" i="2"/>
  <c r="E37" i="2"/>
  <c r="D37" i="2"/>
  <c r="C37" i="2"/>
  <c r="B27" i="2"/>
  <c r="E31" i="2"/>
  <c r="D31" i="2"/>
  <c r="C31" i="2"/>
  <c r="E30" i="2"/>
  <c r="D30" i="2"/>
  <c r="C30" i="2"/>
  <c r="E29" i="2"/>
  <c r="D29" i="2"/>
  <c r="C29" i="2"/>
  <c r="E28" i="2"/>
  <c r="D28" i="2"/>
  <c r="C28" i="2"/>
  <c r="E27" i="2"/>
  <c r="D27" i="2"/>
  <c r="C27" i="2"/>
  <c r="B31" i="2"/>
  <c r="B30" i="2"/>
  <c r="B29" i="2"/>
  <c r="B28" i="2"/>
  <c r="A71" i="2"/>
  <c r="A62" i="2"/>
  <c r="J5" i="9"/>
  <c r="K5" i="9" s="1"/>
  <c r="L5" i="9" s="1"/>
  <c r="H91" i="9"/>
  <c r="N91" i="9" s="1"/>
  <c r="H90" i="9"/>
  <c r="N90" i="9" s="1"/>
  <c r="H89" i="9"/>
  <c r="N89" i="9" s="1"/>
  <c r="H88" i="9"/>
  <c r="N88" i="9" s="1"/>
  <c r="H87" i="9"/>
  <c r="N87" i="9" s="1"/>
  <c r="H86" i="9"/>
  <c r="N86" i="9" s="1"/>
  <c r="H85" i="9"/>
  <c r="N85" i="9" s="1"/>
  <c r="H84" i="9"/>
  <c r="N84" i="9" s="1"/>
  <c r="H83" i="9"/>
  <c r="N83" i="9" s="1"/>
  <c r="H82" i="9"/>
  <c r="N82" i="9" s="1"/>
  <c r="H81" i="9"/>
  <c r="N81" i="9" s="1"/>
  <c r="H80" i="9"/>
  <c r="N80" i="9" s="1"/>
  <c r="H79" i="9"/>
  <c r="N79" i="9" s="1"/>
  <c r="H78" i="9"/>
  <c r="N78" i="9" s="1"/>
  <c r="H77" i="9"/>
  <c r="N77" i="9" s="1"/>
  <c r="H76" i="9"/>
  <c r="N76" i="9" s="1"/>
  <c r="H75" i="9"/>
  <c r="N75" i="9" s="1"/>
  <c r="H74" i="9"/>
  <c r="N74" i="9" s="1"/>
  <c r="H73" i="9"/>
  <c r="N73" i="9" s="1"/>
  <c r="H72" i="9"/>
  <c r="N72" i="9" s="1"/>
  <c r="H71" i="9"/>
  <c r="N71" i="9" s="1"/>
  <c r="F9" i="10"/>
  <c r="E9" i="10"/>
  <c r="D9" i="10"/>
  <c r="C9" i="10"/>
  <c r="B14" i="2"/>
  <c r="H9" i="9"/>
  <c r="N9" i="9" s="1"/>
  <c r="H70" i="9"/>
  <c r="N70" i="9" s="1"/>
  <c r="H69" i="9"/>
  <c r="N69" i="9" s="1"/>
  <c r="H68" i="9"/>
  <c r="N68" i="9" s="1"/>
  <c r="H67" i="9"/>
  <c r="N67" i="9" s="1"/>
  <c r="H66" i="9"/>
  <c r="N66" i="9" s="1"/>
  <c r="H65" i="9"/>
  <c r="N65" i="9" s="1"/>
  <c r="H64" i="9"/>
  <c r="N64" i="9" s="1"/>
  <c r="H63" i="9"/>
  <c r="N63" i="9" s="1"/>
  <c r="H62" i="9"/>
  <c r="N62" i="9" s="1"/>
  <c r="H61" i="9"/>
  <c r="N61" i="9" s="1"/>
  <c r="H60" i="9"/>
  <c r="N60" i="9" s="1"/>
  <c r="H59" i="9"/>
  <c r="N59" i="9" s="1"/>
  <c r="H58" i="9"/>
  <c r="N58" i="9" s="1"/>
  <c r="H57" i="9"/>
  <c r="N57" i="9" s="1"/>
  <c r="H56" i="9"/>
  <c r="N56" i="9" s="1"/>
  <c r="H55" i="9"/>
  <c r="N55" i="9" s="1"/>
  <c r="H54" i="9"/>
  <c r="N54" i="9" s="1"/>
  <c r="H53" i="9"/>
  <c r="N53" i="9" s="1"/>
  <c r="H52" i="9"/>
  <c r="N52" i="9" s="1"/>
  <c r="H51" i="9"/>
  <c r="N51" i="9" s="1"/>
  <c r="H50" i="9"/>
  <c r="N50" i="9" s="1"/>
  <c r="H49" i="9"/>
  <c r="N49" i="9" s="1"/>
  <c r="H48" i="9"/>
  <c r="N48" i="9" s="1"/>
  <c r="H47" i="9"/>
  <c r="N47" i="9" s="1"/>
  <c r="H46" i="9"/>
  <c r="N46" i="9" s="1"/>
  <c r="H45" i="9"/>
  <c r="N45" i="9" s="1"/>
  <c r="H44" i="9"/>
  <c r="N44" i="9" s="1"/>
  <c r="H43" i="9"/>
  <c r="N43" i="9" s="1"/>
  <c r="H42" i="9"/>
  <c r="N42" i="9" s="1"/>
  <c r="H41" i="9"/>
  <c r="N41" i="9" s="1"/>
  <c r="H40" i="9"/>
  <c r="N40" i="9" s="1"/>
  <c r="H39" i="9"/>
  <c r="N39" i="9" s="1"/>
  <c r="H38" i="9"/>
  <c r="N38" i="9" s="1"/>
  <c r="H37" i="9"/>
  <c r="N37" i="9" s="1"/>
  <c r="H36" i="9"/>
  <c r="N36" i="9" s="1"/>
  <c r="H35" i="9"/>
  <c r="N35" i="9" s="1"/>
  <c r="H34" i="9"/>
  <c r="N34" i="9" s="1"/>
  <c r="H33" i="9"/>
  <c r="N33" i="9" s="1"/>
  <c r="H17" i="9"/>
  <c r="N17" i="9" s="1"/>
  <c r="H16" i="9"/>
  <c r="N16" i="9" s="1"/>
  <c r="H15" i="9"/>
  <c r="N15" i="9" s="1"/>
  <c r="H14" i="9"/>
  <c r="N14" i="9" s="1"/>
  <c r="N13" i="9"/>
  <c r="H12" i="9"/>
  <c r="N12" i="9" s="1"/>
  <c r="H11" i="9"/>
  <c r="N11" i="9" s="1"/>
  <c r="H10" i="9"/>
  <c r="N10" i="9" s="1"/>
  <c r="H8" i="9"/>
  <c r="N8" i="9" s="1"/>
  <c r="H7" i="9"/>
  <c r="N7" i="9" s="1"/>
  <c r="E8" i="5"/>
  <c r="F8" i="5"/>
  <c r="G8" i="5"/>
  <c r="H8" i="5"/>
  <c r="G39" i="8"/>
  <c r="I45" i="8"/>
  <c r="H45" i="8"/>
  <c r="I27" i="8"/>
  <c r="H27" i="8"/>
  <c r="I39" i="8"/>
  <c r="H39" i="8"/>
  <c r="I22" i="8"/>
  <c r="H22" i="8"/>
  <c r="I14" i="8"/>
  <c r="H14" i="8"/>
  <c r="G7" i="8"/>
  <c r="G8" i="8"/>
  <c r="G9" i="8"/>
  <c r="G10" i="8"/>
  <c r="G38" i="8"/>
  <c r="E39" i="8"/>
  <c r="G35" i="8"/>
  <c r="G36" i="8"/>
  <c r="G37" i="8"/>
  <c r="G33" i="8"/>
  <c r="G34" i="8"/>
  <c r="G32" i="8"/>
  <c r="G28" i="8"/>
  <c r="G29" i="8"/>
  <c r="G30" i="8"/>
  <c r="G31" i="8"/>
  <c r="E14" i="8"/>
  <c r="B32" i="2" l="1"/>
  <c r="E78" i="2"/>
  <c r="E51" i="2"/>
  <c r="E87" i="2"/>
  <c r="E60" i="2"/>
  <c r="C87" i="2"/>
  <c r="D87" i="2"/>
  <c r="C51" i="2"/>
  <c r="C69" i="2"/>
  <c r="B87" i="2"/>
  <c r="C60" i="2"/>
  <c r="E42" i="2"/>
  <c r="D78" i="2"/>
  <c r="D51" i="2"/>
  <c r="D60" i="2"/>
  <c r="D69" i="2"/>
  <c r="E69" i="2"/>
  <c r="C78" i="2"/>
  <c r="C42" i="2"/>
  <c r="B78" i="2"/>
  <c r="B69" i="2"/>
  <c r="B60" i="2"/>
  <c r="B51" i="2"/>
  <c r="D42" i="2"/>
  <c r="B42" i="2"/>
  <c r="R12" i="8"/>
  <c r="Q12" i="8"/>
  <c r="P12" i="8"/>
  <c r="O12" i="8"/>
  <c r="E8" i="2" l="1"/>
  <c r="E7" i="2"/>
  <c r="E12" i="2"/>
  <c r="E9" i="2"/>
  <c r="E10" i="2"/>
  <c r="E11" i="2"/>
  <c r="F27" i="8"/>
  <c r="E45" i="8"/>
  <c r="E27" i="8"/>
  <c r="E22" i="8"/>
  <c r="G44" i="8" l="1"/>
  <c r="G43" i="8"/>
  <c r="G42" i="8"/>
  <c r="G41" i="8"/>
  <c r="G40" i="8"/>
  <c r="G45" i="8" s="1"/>
  <c r="G26" i="8"/>
  <c r="G25" i="8"/>
  <c r="G24" i="8"/>
  <c r="G23" i="8"/>
  <c r="G27" i="8" s="1"/>
  <c r="G21" i="8"/>
  <c r="G20" i="8"/>
  <c r="G19" i="8"/>
  <c r="G18" i="8"/>
  <c r="G17" i="8"/>
  <c r="G16" i="8"/>
  <c r="G15" i="8"/>
  <c r="G22" i="8" s="1"/>
  <c r="G13" i="8"/>
  <c r="G6" i="8"/>
  <c r="AA28" i="5"/>
  <c r="Z28" i="5"/>
  <c r="Y28" i="5"/>
  <c r="X28" i="5"/>
  <c r="W28" i="5"/>
  <c r="V28" i="5"/>
  <c r="U28" i="5"/>
  <c r="T28" i="5"/>
  <c r="S28" i="5"/>
  <c r="R28" i="5"/>
  <c r="Q28" i="5"/>
  <c r="P28" i="5"/>
  <c r="AA12" i="5"/>
  <c r="Z12" i="5"/>
  <c r="Y12" i="5"/>
  <c r="X12" i="5"/>
  <c r="W12" i="5"/>
  <c r="V12" i="5"/>
  <c r="U12" i="5"/>
  <c r="T12" i="5"/>
  <c r="S12" i="5"/>
  <c r="R12" i="5"/>
  <c r="Q12" i="5"/>
  <c r="P12" i="5"/>
  <c r="AA8" i="5"/>
  <c r="Z8" i="5"/>
  <c r="Y8" i="5"/>
  <c r="X8" i="5"/>
  <c r="W8" i="5"/>
  <c r="V8" i="5"/>
  <c r="U8" i="5"/>
  <c r="T8" i="5"/>
  <c r="S8" i="5"/>
  <c r="R8" i="5"/>
  <c r="Q8" i="5"/>
  <c r="P8" i="5"/>
  <c r="C22" i="2"/>
  <c r="G14" i="8" l="1"/>
  <c r="E96" i="2"/>
  <c r="C96" i="2"/>
  <c r="D96" i="2" l="1"/>
  <c r="B96" i="2"/>
  <c r="D32" i="2"/>
  <c r="C32" i="2" l="1"/>
  <c r="E32" i="2"/>
  <c r="B21" i="2" l="1"/>
  <c r="B19" i="2" s="1"/>
  <c r="AN27" i="5"/>
  <c r="AN34" i="5" l="1"/>
  <c r="AN33" i="5"/>
  <c r="AN32" i="5"/>
  <c r="AN30" i="5"/>
  <c r="AN29" i="5"/>
  <c r="AM28" i="5"/>
  <c r="AL28" i="5"/>
  <c r="AK28" i="5"/>
  <c r="AJ28" i="5"/>
  <c r="AI28" i="5"/>
  <c r="AH28" i="5"/>
  <c r="AG28" i="5"/>
  <c r="AF28" i="5"/>
  <c r="AE28" i="5"/>
  <c r="AD28" i="5"/>
  <c r="AC28" i="5"/>
  <c r="AB28" i="5"/>
  <c r="O28" i="5"/>
  <c r="N28" i="5"/>
  <c r="M28" i="5"/>
  <c r="L28" i="5"/>
  <c r="K28" i="5"/>
  <c r="J28" i="5"/>
  <c r="I28" i="5"/>
  <c r="H28" i="5"/>
  <c r="G28" i="5"/>
  <c r="F28" i="5"/>
  <c r="E28" i="5"/>
  <c r="D28" i="5"/>
  <c r="AN17" i="5"/>
  <c r="AN16" i="5"/>
  <c r="AN15" i="5"/>
  <c r="AN14" i="5"/>
  <c r="AN13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O12" i="5"/>
  <c r="N12" i="5"/>
  <c r="M12" i="5"/>
  <c r="L12" i="5"/>
  <c r="K12" i="5"/>
  <c r="J12" i="5"/>
  <c r="I12" i="5"/>
  <c r="H12" i="5"/>
  <c r="G12" i="5"/>
  <c r="F12" i="5"/>
  <c r="E12" i="5"/>
  <c r="D12" i="5"/>
  <c r="AM8" i="5"/>
  <c r="AL8" i="5"/>
  <c r="AK8" i="5"/>
  <c r="AJ8" i="5"/>
  <c r="AI8" i="5"/>
  <c r="AH8" i="5"/>
  <c r="AG8" i="5"/>
  <c r="AF8" i="5"/>
  <c r="AE8" i="5"/>
  <c r="AD8" i="5"/>
  <c r="AC8" i="5"/>
  <c r="AB8" i="5"/>
  <c r="O8" i="5"/>
  <c r="N8" i="5"/>
  <c r="M8" i="5"/>
  <c r="L8" i="5"/>
  <c r="K8" i="5"/>
  <c r="J8" i="5"/>
  <c r="I8" i="5"/>
  <c r="AN8" i="5" l="1"/>
  <c r="AN28" i="5"/>
  <c r="AN12" i="5"/>
  <c r="AN10" i="5" l="1"/>
  <c r="AN9" i="5"/>
  <c r="AN1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Cynthia Lorena Pino</author>
  </authors>
  <commentList>
    <comment ref="D45" authorId="0" shapeId="0" xr:uid="{687521DB-150E-47F6-BD24-A24682564AFA}">
      <text>
        <r>
          <rPr>
            <b/>
            <sz val="9"/>
            <color indexed="81"/>
            <rFont val="Tahoma"/>
            <family val="2"/>
          </rPr>
          <t>Seleccionar tipo de fuente de financiamiento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tc={56B234B9-7E29-4426-B885-77988264AEA8}</author>
  </authors>
  <commentList>
    <comment ref="D5" authorId="0" shapeId="0" xr:uid="{56B234B9-7E29-4426-B885-77988264AEA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Si el rubro es compartido entre carreras lo debe ingresar dos o más veces (si se requiere 1000 en insumos y son dos carreras debera colocar dos líneas de 500 por cada carrera)</t>
      </text>
    </comment>
  </commentList>
</comments>
</file>

<file path=xl/sharedStrings.xml><?xml version="1.0" encoding="utf-8"?>
<sst xmlns="http://schemas.openxmlformats.org/spreadsheetml/2006/main" count="573" uniqueCount="233">
  <si>
    <t>ANEXO 1.2: FORMATO DE PRESUPUESTO Y CRONOGRAMA DE PROYECTO</t>
  </si>
  <si>
    <t>INSTRUCTIVO Y GLOSARIO PARA SOLICITUD DE PRESUPUESTO</t>
  </si>
  <si>
    <t>A. GLOSARIO GRUPOS DE ARTÍCULOS</t>
  </si>
  <si>
    <t>Grupo de artículo</t>
  </si>
  <si>
    <t>Descripción</t>
  </si>
  <si>
    <t>Materiales e insumos</t>
  </si>
  <si>
    <t>Materiales e insumos que se utilizarán en los proyectos de vinculación en este rubro se incluye: reactivos, materiales, suministros, copias, etc.</t>
  </si>
  <si>
    <t>Movilización</t>
  </si>
  <si>
    <t>Comprende la movilización de docentes y estudiantes para la ejecución de proyectos de vinculación.(Salidas de campo)</t>
  </si>
  <si>
    <t>Alimentación</t>
  </si>
  <si>
    <r>
      <t xml:space="preserve">Comprende el refrigerio de participantes de proyectos de vinculación, en casos que aplique.
</t>
    </r>
    <r>
      <rPr>
        <b/>
        <sz val="12"/>
        <rFont val="Calibri"/>
        <family val="2"/>
        <scheme val="minor"/>
      </rPr>
      <t xml:space="preserve">Nota: </t>
    </r>
    <r>
      <rPr>
        <sz val="12"/>
        <rFont val="Calibri"/>
        <family val="2"/>
        <scheme val="minor"/>
      </rPr>
      <t>Los refrigerios son exclusivamente para los beneficiarios.</t>
    </r>
  </si>
  <si>
    <t>Servicios Profesionales</t>
  </si>
  <si>
    <r>
      <t xml:space="preserve">Honorarios por servicios prestados en temas de vinculación, en este rubro se incluye:  Honorarios por análisis y procesamiento de muestras, asesoría técnica, edición y diagramación de libros, revistas, publicaciones, edición de material audiovisual, etc. </t>
    </r>
    <r>
      <rPr>
        <b/>
        <sz val="12"/>
        <rFont val="Calibri"/>
        <family val="2"/>
        <scheme val="minor"/>
      </rPr>
      <t xml:space="preserve">Nota: </t>
    </r>
    <r>
      <rPr>
        <sz val="12"/>
        <rFont val="Calibri"/>
        <family val="2"/>
        <scheme val="minor"/>
      </rPr>
      <t xml:space="preserve">Los gastos de viáticos </t>
    </r>
    <r>
      <rPr>
        <b/>
        <sz val="12"/>
        <rFont val="Calibri"/>
        <family val="2"/>
        <scheme val="minor"/>
      </rPr>
      <t>no</t>
    </r>
    <r>
      <rPr>
        <sz val="12"/>
        <rFont val="Calibri"/>
        <family val="2"/>
        <scheme val="minor"/>
      </rPr>
      <t xml:space="preserve"> son autorizados ni cubiertos por la DGIV.</t>
    </r>
  </si>
  <si>
    <t>Otros Gastos</t>
  </si>
  <si>
    <r>
      <t xml:space="preserve">Son gastos que que no se encuentran en los items anteriores, este no debe superar el 5% el monto total del proyecto.
</t>
    </r>
    <r>
      <rPr>
        <b/>
        <sz val="12"/>
        <rFont val="Calibri"/>
        <family val="2"/>
        <scheme val="minor"/>
      </rPr>
      <t>Nota: Los imprevistos no se consideran como otros gastos.</t>
    </r>
  </si>
  <si>
    <t>B. INSTRUCTIVO PARA LLENAR EL DOCUMENTO</t>
  </si>
  <si>
    <t>Solicitud de presupuesto</t>
  </si>
  <si>
    <t>1. Revisar el glosario de los grupos de artículos detallados en el punto A. de la presente hoja.</t>
  </si>
  <si>
    <r>
      <t xml:space="preserve">2. Dirijirse a la hoja </t>
    </r>
    <r>
      <rPr>
        <sz val="11"/>
        <color theme="1"/>
        <rFont val="Calibri"/>
        <family val="2"/>
      </rPr>
      <t>«Presupuesto detallado»</t>
    </r>
  </si>
  <si>
    <t>3. Ingresar entre las líneas 6 y 13 el rubro a ejecutar por "Materiales e Insumos", entiéndase por rubro al detalle del gasto que se realizará. Ejem: Fotocopias, Insumos delaboratorio, Impresiones, etc. Definir fuente de financiamiento (seleccionar de lista desplegable), cantidad, costo unitario y planificación trimestral del costo total.</t>
  </si>
  <si>
    <t>4. Ingresar entre las líneas 15 y 21 el rubro a ejecutar por "Movilización", entiéndase por rubro al detalle del gasto que se realizará. Ejem: Contratación transporte, taxis, etc. Definir fuente de financiamiento (seleccionar de lista desplegable), cantidad, costo unitario y planificación trimestral del costo total.</t>
  </si>
  <si>
    <t>5. Ingresar entre las líneas 23 y 27 el rubro a ejecutar por "Alimentación", entiéndase por rubro al detalle del gasto que se realizará. Ejem: Coffe break, refrigerio, etc. Definir fuente de financiamiento (seleccionar de lista desplegable), cantidad, costo unitario y planificación trimestral del costo total.</t>
  </si>
  <si>
    <t>7. Ingresar entre las líneas 28 y 33 el rubro a ejecutar por "Servicios profesionales", entiéndase por rubro al detalle del gasto que se realizará. Ejem: Análisis de muestras, edición, etc. Definir fuente de financiamiento (seleccionar de lista desplegable), cantidad, costo unitario y planificación trimestral del costo total.</t>
  </si>
  <si>
    <t>8. Ingresar entre las líneas 34 y 39 el rubro a ejecutar por "Otros gastos", entiéndase por rubro al detalle del gasto que se realizará. Definir fuente de financiamiento (seleccionar de lista desplegable), cantidad, costo unitario y planificación trimestral del costo total.</t>
  </si>
  <si>
    <t xml:space="preserve">9. En el apartado de cada año se debe de colocar la distribución de presupuesto para el mismo. </t>
  </si>
  <si>
    <r>
      <t xml:space="preserve">10. Dirijirse a la hoja </t>
    </r>
    <r>
      <rPr>
        <sz val="11"/>
        <color theme="1"/>
        <rFont val="Calibri"/>
        <family val="2"/>
      </rPr>
      <t>«Síntesis Presupuesto»</t>
    </r>
  </si>
  <si>
    <t>11. Ingresar: Nombre del proyecto, Director del proyecto, Facultad/Escuela, Carrera  y duración del proyecto en meses.</t>
  </si>
  <si>
    <t>12. Seleccionar el Nombre del programa de la lista desplegable</t>
  </si>
  <si>
    <t>13. El presupuesto se llenará automáticamente, de acuerdo con los montos solicitados en la hoja «Presupuesto detallado»</t>
  </si>
  <si>
    <t>Planificación de actividades (Gantt)</t>
  </si>
  <si>
    <r>
      <t xml:space="preserve">1. Dirijirse a la hoja </t>
    </r>
    <r>
      <rPr>
        <sz val="11"/>
        <color theme="1"/>
        <rFont val="Calibri"/>
        <family val="2"/>
      </rPr>
      <t>«Planificación (Gantt)»</t>
    </r>
  </si>
  <si>
    <t>2. Ingresar objetivo específico</t>
  </si>
  <si>
    <t>3. Detalle las actividades a ejecutarse por objetivo específico y marcar con una "x" el mes que se realizará cada actividad.</t>
  </si>
  <si>
    <t>DETALLE DEL PRESUPUESTO SOLICITADO</t>
  </si>
  <si>
    <t>Proyectos de Vinculación con la Sociedad - V Convocatoria</t>
  </si>
  <si>
    <t>Total Presupuestado</t>
  </si>
  <si>
    <t>Cronograma</t>
  </si>
  <si>
    <t>Fuente de Financiamiento</t>
  </si>
  <si>
    <t>Costo Unitario</t>
  </si>
  <si>
    <t>Cantidad Requerida</t>
  </si>
  <si>
    <t>Presupuesto Solicitado</t>
  </si>
  <si>
    <t>Justificación ( Correspondiente al cumplimiento de un objetivo)</t>
  </si>
  <si>
    <t xml:space="preserve">Fuente de Financiamiento </t>
  </si>
  <si>
    <t>Presupuesto Externo</t>
  </si>
  <si>
    <t>UDLA</t>
  </si>
  <si>
    <t>O1 y O2 Arquitectura</t>
  </si>
  <si>
    <t>Presupuesto Gastos</t>
  </si>
  <si>
    <t>O1 y O2 Medicina</t>
  </si>
  <si>
    <t>O1 y O2 Psicología</t>
  </si>
  <si>
    <t>O3 Arquitectura</t>
  </si>
  <si>
    <t>O2 FICA</t>
  </si>
  <si>
    <t>Total Presupuesto Externo</t>
  </si>
  <si>
    <t>Total</t>
  </si>
  <si>
    <t>O1 Arquitectura, Ambiente, Medicina y Psicologia</t>
  </si>
  <si>
    <t>O1 Arquitectura</t>
  </si>
  <si>
    <t>O3</t>
  </si>
  <si>
    <t>O1 Medicina y psicología</t>
  </si>
  <si>
    <t>O2 Arquitectura, Ambiente, Medicina y Psicologia</t>
  </si>
  <si>
    <t>O3 Arquitectura, Ambiente, Medicina y Psicologia</t>
  </si>
  <si>
    <t xml:space="preserve">Servicios Profesionales </t>
  </si>
  <si>
    <t>O2 Arquitectura</t>
  </si>
  <si>
    <t>Otros gastos (no debe superar el 5% el monto total del proyecto)</t>
  </si>
  <si>
    <t>O1,O2 y O3</t>
  </si>
  <si>
    <t>Coloque una "x" sobre el mes planificado</t>
  </si>
  <si>
    <t>x</t>
  </si>
  <si>
    <t>X</t>
  </si>
  <si>
    <t xml:space="preserve">Cronograma </t>
  </si>
  <si>
    <t>Inicio</t>
  </si>
  <si>
    <t>Objetivo / Acciones</t>
  </si>
  <si>
    <t xml:space="preserve">Duración de la actividad 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</si>
  <si>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</si>
  <si>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</si>
  <si>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</si>
  <si>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</si>
  <si>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</si>
  <si>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</si>
  <si>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</si>
  <si>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</si>
  <si>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</si>
  <si>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</si>
  <si>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</si>
  <si>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</si>
  <si>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</si>
  <si>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</si>
  <si>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</si>
  <si>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</si>
  <si>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</si>
  <si>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</si>
  <si>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</si>
  <si>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</si>
  <si>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</si>
  <si>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</si>
  <si>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</si>
  <si>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</si>
  <si>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</si>
  <si>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</si>
  <si>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</si>
  <si>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</si>
  <si>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</si>
  <si>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</si>
  <si>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M31</t>
  </si>
  <si>
    <t>M32</t>
  </si>
  <si>
    <t>M33</t>
  </si>
  <si>
    <t>M34</t>
  </si>
  <si>
    <t>M35</t>
  </si>
  <si>
    <t>M36</t>
  </si>
  <si>
    <t>O.1</t>
  </si>
  <si>
    <t>Diseñar y ejecutar brigadas interdisciplinares en las comunidades seleccionadas, enfocadas en el diagnóstico, promoción de la salud y de salud mental, integrando los conocimientos y competencias de las carreras para atender de manera integral las necesidades de la población intervenida. Objetivo compartido entre la carrera de MEDICINA Y PSICOLOGIA.</t>
  </si>
  <si>
    <t>A.1.1</t>
  </si>
  <si>
    <t xml:space="preserve">Realizar diagnósticos participativos para encontrar y analizar las percepciones, las sensaciones y necesidades de los barrios </t>
  </si>
  <si>
    <t>A.1.2</t>
  </si>
  <si>
    <t>Talleres de sensibilización</t>
  </si>
  <si>
    <t>A.1.3</t>
  </si>
  <si>
    <t>Charlas comunitarias</t>
  </si>
  <si>
    <t>O.2</t>
  </si>
  <si>
    <t>Objetivo compartido entre la carrera de INGENIERIA AMBIENTAL Y ARQUITECTURA. Establecer un diagnóstico y evaluación del impacto de estos fenómenos en las zonas prioritarias de los barrios afectados por los incendios que permita establecer acciones para la recuperación y recuperación ecológica de los espacios naturales afectados, así como definir asistencia básica sobre configuración del espacio arquitectónico-urbano-natural considerando riesgos y vulnerabilidad, seguridad estructural básica y soluciones básicas en arquitectura-construcción.</t>
  </si>
  <si>
    <t>B.1.1</t>
  </si>
  <si>
    <t>Tomar imágenes con drones especializados</t>
  </si>
  <si>
    <t>B.1.2</t>
  </si>
  <si>
    <t>Analizar las imágenes para establecer biomasa incinerada y pendientes de las áreas quemadas</t>
  </si>
  <si>
    <t>B.1.3</t>
  </si>
  <si>
    <t>Elaborar un diagnóstico escrito de las áreas analizadas con el fin de entregar esta información a los afectados, a los gestores y además ponderar el mejor sitio para intervenir en base a estos datos y los objetivos institucionales del proyecto</t>
  </si>
  <si>
    <t>B.1.4</t>
  </si>
  <si>
    <t>B.1.5</t>
  </si>
  <si>
    <t>B.1.6</t>
  </si>
  <si>
    <t>Elaborar un diagnóstico escrito de la quebrada con una priorización de acciones que se pueden implementar a corto plazo para disminuir riesgos como incendios, deslaves y socavamiento de la quebrada</t>
  </si>
  <si>
    <t>B.1.7</t>
  </si>
  <si>
    <t xml:space="preserve">Crear una base de datos geoespacial ciudadana en formato SHP de los asentamientos afectados utilizando fotos aéreas, bases de datos municipales y levantamientos en sitio  de la FICA </t>
  </si>
  <si>
    <t>B.1.8</t>
  </si>
  <si>
    <t>Comparar la información obtenida con la normativa vigente para evaluar el grado de cumplimiento en términos de ordenamiento territorial y urbano para establecer una estrategia de resiliencia</t>
  </si>
  <si>
    <t>B.1.9</t>
  </si>
  <si>
    <t>Analizar las condiciones geográficas, de accesibilidad, provisión de servicios e infraestructura de los asentamientos, riesgos y amenazas con enfoque a cambio climatico  e infraestructura verde (trabajo de oficina y visita de campo)</t>
  </si>
  <si>
    <t>B.1.10</t>
  </si>
  <si>
    <t>Identificar y priorizar áreas que requieren intervención y revisión de su condición de riesgo  para consideraciones de gestión del gobierno local y co-gobernanza</t>
  </si>
  <si>
    <t>B.1.11</t>
  </si>
  <si>
    <t>Seleccion de Areas priorizadas de intervención  (trabajo de oficina y visita de campo)</t>
  </si>
  <si>
    <t>B.1.12</t>
  </si>
  <si>
    <t>Entrevistas con autoridades locales y representantes de actores interesados para definir las brechas de asistencia técnica a cubrir en temas urbanos-arquitectonicos</t>
  </si>
  <si>
    <t>B.1.13</t>
  </si>
  <si>
    <t>Mapeo de actores que han sido fortalecidos con los talleres y que pueden conformar una comunidad local de respuesta</t>
  </si>
  <si>
    <t>B.1.14</t>
  </si>
  <si>
    <t>Identificar ventajas y desventajas del proceso y herramientas utilizadas para mejora y ajustes continuos para otras intervenciones</t>
  </si>
  <si>
    <t>B.1.15</t>
  </si>
  <si>
    <t>Inserte filas aquí, de ser el caso</t>
  </si>
  <si>
    <t>O.3</t>
  </si>
  <si>
    <t>Objetivo compartido con TODAS LAS CARRERAS participantes. Transferir los resultados de este proceso interdisciplinario, sus metodologías y herramientas a las comunidades de los barrios afectados, así como a las autoridades pertinentes del Distrito Metropolitano de Quito como aporte para los planes de riesgo que la ciudad debe construir para todos los barrios vulnerables frente a este tipo de eventos.</t>
  </si>
  <si>
    <t>C.1.1</t>
  </si>
  <si>
    <t>Sistematizar información sobre técnicas de recuperación de suelo</t>
  </si>
  <si>
    <t>C.1.2</t>
  </si>
  <si>
    <t>Sistematizar información de la cobertura vegetal: tipos de plantas y sus crecimientos. Plantas adaptadas a pendiente. Tiempos de crecimiento</t>
  </si>
  <si>
    <t>C.1.3</t>
  </si>
  <si>
    <t>Calcular la inversión necesariapara implementar el plan de recuperación para las dos zonas</t>
  </si>
  <si>
    <t>C.1.4</t>
  </si>
  <si>
    <t>Escribir el plan de recuperación</t>
  </si>
  <si>
    <t>C.1.5</t>
  </si>
  <si>
    <t>Socializar el plan de recuperación</t>
  </si>
  <si>
    <t>C.1.6</t>
  </si>
  <si>
    <t>Establecer área con acuerdo escrito para implementación de ensayo</t>
  </si>
  <si>
    <t>C.1.7</t>
  </si>
  <si>
    <t xml:space="preserve"> Diseñar el experimento </t>
  </si>
  <si>
    <t>C.1.8</t>
  </si>
  <si>
    <t>Implementar el experimento</t>
  </si>
  <si>
    <t>C.1.9</t>
  </si>
  <si>
    <t>Hacer el seguimiento del experimento</t>
  </si>
  <si>
    <t>C.1.10</t>
  </si>
  <si>
    <t>Analizar datos: resultados</t>
  </si>
  <si>
    <t>C.1.11</t>
  </si>
  <si>
    <t>Difusión de resultados</t>
  </si>
  <si>
    <t>C.1.12</t>
  </si>
  <si>
    <t xml:space="preserve"> Realizar 3 talleres comunitarios sobre recuperación del suelo, apoyo agropecuario, restauración ecológica y resiliencia urbana</t>
  </si>
  <si>
    <t>C.1.13</t>
  </si>
  <si>
    <t>Realizar 3 talleres sobre configuración del espacio, riesgos geodinamicos y seguridad estructural (arquitectura-construcciones)</t>
  </si>
  <si>
    <t>C.1.14</t>
  </si>
  <si>
    <t>Realizar  2 talleres de asistencia tecnica especifica determinada en la actividad 2.1</t>
  </si>
  <si>
    <t>C.1.15</t>
  </si>
  <si>
    <t xml:space="preserve">Establecer una tipologia de areas de intervencion priorizada representativa de los riegos y afectaciones tipo en esta zonas </t>
  </si>
  <si>
    <t>C.1.16</t>
  </si>
  <si>
    <t>Establecer un plan de intervención y alcances por tipo de areas de intervención priorizada</t>
  </si>
  <si>
    <t>C.1.17</t>
  </si>
  <si>
    <t>Diseñar intervenciones tipo con FICA para un manual ciudadano de restauración ecologica</t>
  </si>
  <si>
    <t>C.1.18</t>
  </si>
  <si>
    <t>Diseñar un manual de mejora de construciones, espacios publicos seguros y medios de vida adaptados en las areas tipo</t>
  </si>
  <si>
    <t>C.1.19</t>
  </si>
  <si>
    <t>Desarrollar 3 formatos de comunicación y tranferimiento de resultados (redes sociales, presentaciones de talleres y documentos ciudadanos generados)</t>
  </si>
  <si>
    <t>C.1.20</t>
  </si>
  <si>
    <t>Crear una caja de herramientas para capitalizar los resultados del proceso propuesto para ser utilizados por otros actores locales</t>
  </si>
  <si>
    <t>C.1.21</t>
  </si>
  <si>
    <t>Publicar un manual de intervenciones ciudadanas producidos</t>
  </si>
  <si>
    <t>SÍNTESIS DEL PRESUPUESTO SOLICITADO</t>
  </si>
  <si>
    <t>A. DATOS GENERALES DEL PROYECTO</t>
  </si>
  <si>
    <t>Nombre del Proyecto</t>
  </si>
  <si>
    <t>Director/a del Proyecto</t>
  </si>
  <si>
    <t>Facultad/Escuela</t>
  </si>
  <si>
    <t>Carrera(s)/Programa(s)</t>
  </si>
  <si>
    <t>Duración del proyecto (años)</t>
  </si>
  <si>
    <t>Duración del proyecto (meses)</t>
  </si>
  <si>
    <t>Programa vinculación UDLA</t>
  </si>
  <si>
    <t>B. PRESUPUESTO GENERAL DEL PROYECTO</t>
  </si>
  <si>
    <t>PRESUPUESTO TOTAL</t>
  </si>
  <si>
    <t>PRESUPUESTO UDLA</t>
  </si>
  <si>
    <t>¿El proyecto es cofinanciado?</t>
  </si>
  <si>
    <t>PRESUPUESTO EXTERNO</t>
  </si>
  <si>
    <t>Total Presupuesto General</t>
  </si>
  <si>
    <t>Carera/Programa</t>
  </si>
  <si>
    <t>Detalle (ítem(s) a adquirir)</t>
  </si>
  <si>
    <t>Presupuesto Total Solicitado</t>
  </si>
  <si>
    <t>Justificación (a que actividad, objetivo y resultado responde el/los ítem/s)</t>
  </si>
  <si>
    <t>Validación</t>
  </si>
  <si>
    <t>UDLA POR EL PLANETA</t>
  </si>
  <si>
    <t>UDLA POR LAS PERSONAS</t>
  </si>
  <si>
    <t>UDLA POR LA PROSPERIDAD</t>
  </si>
  <si>
    <t>VINCULACION</t>
  </si>
  <si>
    <t>Externo</t>
  </si>
  <si>
    <t>C. PRESUPUESTO UDLA TOTAL: ANUAL POR GRUPO DE ARTÍCULO</t>
  </si>
  <si>
    <t>Tipo de Gasto</t>
  </si>
  <si>
    <t>Materiales e Insumos</t>
  </si>
  <si>
    <t>Derecho</t>
  </si>
  <si>
    <t>Economía</t>
  </si>
  <si>
    <t>Ciencias Políticas</t>
  </si>
  <si>
    <t>Educación</t>
  </si>
  <si>
    <t xml:space="preserve">PROYECTOS DE VINCULACIÓN CON LA SOCIEDAD </t>
  </si>
  <si>
    <t>Maestria en Desarrollo e Innovación de Alimentos</t>
  </si>
  <si>
    <t>D. PRESUPUESTO EXTERNO: ANUAL POR GRUPO DE ARTÍCULO</t>
  </si>
  <si>
    <t>Presupuesto solicitado por año</t>
  </si>
  <si>
    <t>Materiales de laboratorio</t>
  </si>
  <si>
    <t>Transporte a colegios</t>
  </si>
  <si>
    <t>Asesoría en planes de negocios</t>
  </si>
  <si>
    <t>Breaks talleres</t>
  </si>
  <si>
    <t>Balanza</t>
  </si>
  <si>
    <t>Ingeniería Agroindustrial</t>
  </si>
  <si>
    <t># Estudiantes</t>
  </si>
  <si>
    <t>&lt;&lt;&lt; Costo por estudiante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</si>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</sst>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 &quot;$&quot;* #,##0.00_ ;_ &quot;$&quot;* \-#,##0.00_ ;_ &quot;$&quot;* &quot;-&quot;??_ ;_ @_ "/>
    <numFmt numFmtId="164" formatCode="_(&quot;$&quot;* #,##0.00_);_(&quot;$&quot;* \(#,##0.00\);_(&quot;$&quot;* &quot;-&quot;??_);_(@_)"/>
    <numFmt numFmtId="165" formatCode="_-* #,##0.00_-;\-* #,##0.00_-;_-* &quot;-&quot;??_-;_-@_-"/>
    <numFmt numFmtId="166" formatCode="_-[$$-409]* #,##0.00_ ;_-[$$-409]* \-#,##0.00\ ;_-[$$-409]* &quot;-&quot;??_ ;_-@_ "/>
    <numFmt numFmtId="167" formatCode="_([$$-409]* #,##0.00_);_([$$-409]* \(#,##0.00\);_([$$-409]* &quot;-&quot;??_);_(@_)"/>
  </numFmts>
  <fonts count="3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98002E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20"/>
      <color rgb="FF98002E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0000"/>
      <name val="Calibri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8002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/>
      </right>
      <top/>
      <bottom style="medium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medium">
        <color theme="0" tint="-0.34998626667073579"/>
      </bottom>
      <diagonal/>
    </border>
    <border>
      <left style="thin">
        <color theme="0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auto="1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/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11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4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165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0" borderId="8" applyNumberFormat="0" applyFill="0" applyAlignment="0" applyProtection="0"/>
    <xf numFmtId="44" fontId="30" fillId="0" borderId="0" applyFont="0" applyFill="0" applyBorder="0" applyAlignment="0" applyProtection="0"/>
  </cellStyleXfs>
  <cellXfs count="243">
    <xf numFmtId="0" fontId="0" fillId="0" borderId="0" xfId="0"/>
    <xf numFmtId="0" fontId="2" fillId="0" borderId="0" xfId="2" applyBorder="1" applyAlignment="1" applyProtection="1">
      <alignment horizontal="left" vertical="center"/>
    </xf>
    <xf numFmtId="0" fontId="4" fillId="0" borderId="0" xfId="3" applyAlignment="1">
      <alignment vertical="center"/>
    </xf>
    <xf numFmtId="0" fontId="17" fillId="3" borderId="0" xfId="8" applyFont="1" applyFill="1" applyAlignment="1" applyProtection="1">
      <alignment horizontal="center" vertical="center"/>
    </xf>
    <xf numFmtId="0" fontId="19" fillId="0" borderId="0" xfId="2" applyFont="1" applyFill="1" applyBorder="1" applyAlignment="1" applyProtection="1">
      <alignment vertical="center"/>
    </xf>
    <xf numFmtId="0" fontId="19" fillId="0" borderId="0" xfId="2" applyFont="1" applyFill="1" applyBorder="1" applyAlignment="1" applyProtection="1">
      <alignment horizontal="left" vertical="center" wrapText="1"/>
    </xf>
    <xf numFmtId="0" fontId="19" fillId="0" borderId="16" xfId="2" applyFont="1" applyFill="1" applyBorder="1" applyAlignment="1" applyProtection="1">
      <alignment horizontal="left" vertical="center" wrapText="1"/>
    </xf>
    <xf numFmtId="0" fontId="15" fillId="0" borderId="12" xfId="2" applyFont="1" applyFill="1" applyBorder="1" applyAlignment="1" applyProtection="1">
      <alignment vertical="center" wrapText="1"/>
    </xf>
    <xf numFmtId="0" fontId="18" fillId="6" borderId="20" xfId="6" applyFont="1" applyFill="1" applyBorder="1" applyAlignment="1" applyProtection="1">
      <alignment vertical="center"/>
    </xf>
    <xf numFmtId="0" fontId="15" fillId="0" borderId="22" xfId="2" applyFont="1" applyFill="1" applyBorder="1" applyAlignment="1" applyProtection="1">
      <alignment vertical="center" wrapText="1"/>
    </xf>
    <xf numFmtId="0" fontId="11" fillId="2" borderId="10" xfId="2" applyFont="1" applyFill="1" applyBorder="1" applyAlignment="1" applyProtection="1">
      <alignment horizontal="center" vertical="center"/>
    </xf>
    <xf numFmtId="0" fontId="11" fillId="2" borderId="11" xfId="2" applyFont="1" applyFill="1" applyBorder="1" applyAlignment="1" applyProtection="1">
      <alignment horizontal="center" vertical="center"/>
    </xf>
    <xf numFmtId="0" fontId="22" fillId="0" borderId="9" xfId="3" applyFont="1" applyBorder="1" applyAlignment="1" applyProtection="1">
      <alignment vertical="center"/>
      <protection locked="0"/>
    </xf>
    <xf numFmtId="0" fontId="14" fillId="2" borderId="4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 wrapText="1"/>
    </xf>
    <xf numFmtId="0" fontId="20" fillId="0" borderId="7" xfId="3" applyFont="1" applyBorder="1" applyAlignment="1">
      <alignment horizontal="justify" vertical="center" wrapText="1"/>
    </xf>
    <xf numFmtId="0" fontId="18" fillId="6" borderId="6" xfId="3" applyFont="1" applyFill="1" applyBorder="1" applyAlignment="1">
      <alignment vertical="center"/>
    </xf>
    <xf numFmtId="0" fontId="4" fillId="0" borderId="0" xfId="3" applyAlignment="1">
      <alignment horizontal="left" vertical="center"/>
    </xf>
    <xf numFmtId="0" fontId="12" fillId="0" borderId="0" xfId="3" applyFont="1" applyAlignment="1">
      <alignment horizontal="center" vertical="center"/>
    </xf>
    <xf numFmtId="0" fontId="26" fillId="0" borderId="0" xfId="3" applyFont="1" applyAlignment="1">
      <alignment vertical="center"/>
    </xf>
    <xf numFmtId="0" fontId="3" fillId="0" borderId="18" xfId="9" applyBorder="1" applyAlignment="1" applyProtection="1">
      <alignment horizontal="center" vertical="center"/>
    </xf>
    <xf numFmtId="0" fontId="3" fillId="0" borderId="0" xfId="9" applyBorder="1" applyAlignment="1" applyProtection="1">
      <alignment horizontal="center" vertical="center"/>
    </xf>
    <xf numFmtId="0" fontId="3" fillId="0" borderId="19" xfId="9" applyBorder="1" applyAlignment="1" applyProtection="1">
      <alignment horizontal="center" vertical="center"/>
    </xf>
    <xf numFmtId="0" fontId="6" fillId="0" borderId="30" xfId="3" applyFont="1" applyBorder="1" applyAlignment="1">
      <alignment horizontal="center"/>
    </xf>
    <xf numFmtId="0" fontId="23" fillId="0" borderId="25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3" fillId="0" borderId="26" xfId="3" applyFont="1" applyBorder="1" applyAlignment="1">
      <alignment horizontal="center" vertical="center"/>
    </xf>
    <xf numFmtId="0" fontId="6" fillId="0" borderId="30" xfId="3" applyFont="1" applyBorder="1" applyAlignment="1">
      <alignment horizontal="center" vertical="center"/>
    </xf>
    <xf numFmtId="0" fontId="4" fillId="0" borderId="31" xfId="3" applyBorder="1" applyAlignment="1" applyProtection="1">
      <alignment horizontal="left" vertical="center"/>
      <protection locked="0"/>
    </xf>
    <xf numFmtId="0" fontId="16" fillId="0" borderId="31" xfId="3" applyFont="1" applyBorder="1" applyAlignment="1" applyProtection="1">
      <alignment vertical="center"/>
      <protection locked="0"/>
    </xf>
    <xf numFmtId="0" fontId="13" fillId="0" borderId="18" xfId="3" applyFont="1" applyBorder="1" applyAlignment="1" applyProtection="1">
      <alignment horizontal="center" vertical="center"/>
      <protection locked="0"/>
    </xf>
    <xf numFmtId="0" fontId="13" fillId="0" borderId="0" xfId="3" applyFont="1" applyAlignment="1" applyProtection="1">
      <alignment horizontal="center" vertical="center"/>
      <protection locked="0"/>
    </xf>
    <xf numFmtId="0" fontId="13" fillId="0" borderId="19" xfId="3" applyFont="1" applyBorder="1" applyAlignment="1" applyProtection="1">
      <alignment horizontal="center" vertical="center"/>
      <protection locked="0"/>
    </xf>
    <xf numFmtId="0" fontId="4" fillId="0" borderId="31" xfId="3" applyBorder="1" applyAlignment="1" applyProtection="1">
      <alignment horizontal="center" vertical="center"/>
      <protection locked="0"/>
    </xf>
    <xf numFmtId="0" fontId="26" fillId="0" borderId="0" xfId="3" applyFont="1" applyAlignment="1" applyProtection="1">
      <alignment vertical="center"/>
      <protection locked="0"/>
    </xf>
    <xf numFmtId="0" fontId="4" fillId="0" borderId="33" xfId="3" applyBorder="1" applyAlignment="1">
      <alignment horizontal="left" vertical="center"/>
    </xf>
    <xf numFmtId="0" fontId="16" fillId="0" borderId="33" xfId="3" applyFont="1" applyBorder="1" applyAlignment="1">
      <alignment vertical="center"/>
    </xf>
    <xf numFmtId="0" fontId="4" fillId="0" borderId="34" xfId="3" applyBorder="1" applyAlignment="1">
      <alignment vertical="center"/>
    </xf>
    <xf numFmtId="0" fontId="4" fillId="0" borderId="35" xfId="3" applyBorder="1" applyAlignment="1">
      <alignment vertical="center"/>
    </xf>
    <xf numFmtId="0" fontId="4" fillId="0" borderId="36" xfId="3" applyBorder="1" applyAlignment="1">
      <alignment vertical="center"/>
    </xf>
    <xf numFmtId="0" fontId="4" fillId="0" borderId="33" xfId="3" applyBorder="1" applyAlignment="1">
      <alignment horizontal="center" vertical="center"/>
    </xf>
    <xf numFmtId="0" fontId="26" fillId="0" borderId="0" xfId="3" applyFont="1" applyAlignment="1">
      <alignment horizontal="left" vertical="center"/>
    </xf>
    <xf numFmtId="0" fontId="26" fillId="0" borderId="0" xfId="3" applyFont="1" applyAlignment="1" applyProtection="1">
      <alignment horizontal="left" vertical="center"/>
      <protection locked="0"/>
    </xf>
    <xf numFmtId="166" fontId="20" fillId="0" borderId="9" xfId="7" applyNumberFormat="1" applyFont="1" applyBorder="1" applyAlignment="1" applyProtection="1">
      <alignment vertical="center"/>
    </xf>
    <xf numFmtId="166" fontId="18" fillId="6" borderId="21" xfId="7" applyNumberFormat="1" applyFont="1" applyFill="1" applyBorder="1" applyAlignment="1" applyProtection="1">
      <alignment vertical="center"/>
    </xf>
    <xf numFmtId="0" fontId="2" fillId="0" borderId="0" xfId="2" applyBorder="1" applyAlignment="1" applyProtection="1">
      <alignment vertical="center"/>
    </xf>
    <xf numFmtId="0" fontId="19" fillId="0" borderId="27" xfId="2" applyFont="1" applyFill="1" applyBorder="1" applyAlignment="1" applyProtection="1">
      <alignment horizontal="left" vertical="center" wrapText="1"/>
    </xf>
    <xf numFmtId="166" fontId="21" fillId="0" borderId="0" xfId="2" applyNumberFormat="1" applyFont="1" applyFill="1" applyBorder="1" applyAlignment="1" applyProtection="1">
      <alignment horizontal="justify" vertical="center" wrapText="1"/>
    </xf>
    <xf numFmtId="0" fontId="21" fillId="0" borderId="0" xfId="2" applyFont="1" applyFill="1" applyBorder="1" applyAlignment="1" applyProtection="1">
      <alignment horizontal="justify" vertical="center" wrapText="1"/>
    </xf>
    <xf numFmtId="0" fontId="0" fillId="0" borderId="0" xfId="0" applyProtection="1">
      <protection locked="0"/>
    </xf>
    <xf numFmtId="0" fontId="18" fillId="0" borderId="0" xfId="2" applyFont="1" applyFill="1" applyBorder="1" applyAlignment="1" applyProtection="1">
      <alignment horizontal="left" vertical="center"/>
    </xf>
    <xf numFmtId="0" fontId="0" fillId="0" borderId="0" xfId="0" applyAlignment="1">
      <alignment wrapText="1"/>
    </xf>
    <xf numFmtId="0" fontId="8" fillId="0" borderId="0" xfId="5" applyFont="1" applyFill="1" applyBorder="1" applyAlignment="1" applyProtection="1">
      <alignment horizontal="center" vertical="center"/>
    </xf>
    <xf numFmtId="0" fontId="8" fillId="4" borderId="0" xfId="5" applyFont="1" applyFill="1" applyBorder="1" applyAlignment="1" applyProtection="1">
      <alignment horizontal="center" vertical="center"/>
    </xf>
    <xf numFmtId="0" fontId="10" fillId="4" borderId="0" xfId="5" applyFont="1" applyFill="1" applyBorder="1" applyAlignment="1" applyProtection="1">
      <alignment horizontal="center" vertical="center"/>
    </xf>
    <xf numFmtId="0" fontId="19" fillId="0" borderId="28" xfId="2" applyFont="1" applyFill="1" applyBorder="1" applyAlignment="1" applyProtection="1">
      <alignment horizontal="center" vertical="center"/>
      <protection locked="0"/>
    </xf>
    <xf numFmtId="0" fontId="27" fillId="0" borderId="0" xfId="9" applyFont="1" applyBorder="1" applyAlignment="1" applyProtection="1">
      <alignment horizontal="center" vertical="center" wrapText="1"/>
    </xf>
    <xf numFmtId="0" fontId="6" fillId="0" borderId="0" xfId="3" applyFont="1" applyAlignment="1">
      <alignment horizontal="center" vertical="center"/>
    </xf>
    <xf numFmtId="0" fontId="4" fillId="0" borderId="0" xfId="3" applyAlignment="1" applyProtection="1">
      <alignment horizontal="center" vertical="center"/>
      <protection locked="0"/>
    </xf>
    <xf numFmtId="0" fontId="4" fillId="0" borderId="0" xfId="3" applyAlignment="1">
      <alignment horizontal="center" vertical="center"/>
    </xf>
    <xf numFmtId="0" fontId="3" fillId="0" borderId="28" xfId="9" applyBorder="1" applyAlignment="1" applyProtection="1">
      <alignment horizontal="center" vertical="center"/>
    </xf>
    <xf numFmtId="0" fontId="22" fillId="0" borderId="41" xfId="3" applyFont="1" applyBorder="1" applyAlignment="1" applyProtection="1">
      <alignment vertical="center"/>
      <protection locked="0"/>
    </xf>
    <xf numFmtId="44" fontId="22" fillId="0" borderId="41" xfId="10" applyFont="1" applyBorder="1" applyAlignment="1" applyProtection="1">
      <alignment vertical="center"/>
      <protection locked="0"/>
    </xf>
    <xf numFmtId="44" fontId="22" fillId="0" borderId="9" xfId="10" applyFont="1" applyBorder="1" applyAlignment="1" applyProtection="1">
      <alignment vertical="center"/>
      <protection locked="0"/>
    </xf>
    <xf numFmtId="0" fontId="21" fillId="0" borderId="49" xfId="2" applyFont="1" applyBorder="1" applyAlignment="1" applyProtection="1">
      <alignment horizontal="center" vertical="center" wrapText="1"/>
    </xf>
    <xf numFmtId="44" fontId="31" fillId="0" borderId="46" xfId="10" applyFont="1" applyBorder="1" applyAlignment="1" applyProtection="1">
      <alignment vertical="center"/>
      <protection locked="0"/>
    </xf>
    <xf numFmtId="44" fontId="31" fillId="0" borderId="52" xfId="10" applyFont="1" applyBorder="1" applyAlignment="1" applyProtection="1">
      <alignment vertical="center"/>
      <protection locked="0"/>
    </xf>
    <xf numFmtId="0" fontId="31" fillId="0" borderId="52" xfId="10" applyNumberFormat="1" applyFont="1" applyBorder="1" applyAlignment="1" applyProtection="1">
      <alignment vertical="center"/>
      <protection locked="0"/>
    </xf>
    <xf numFmtId="0" fontId="22" fillId="0" borderId="51" xfId="3" applyFont="1" applyBorder="1" applyAlignment="1" applyProtection="1">
      <alignment vertical="center"/>
      <protection locked="0"/>
    </xf>
    <xf numFmtId="44" fontId="22" fillId="0" borderId="51" xfId="10" applyFont="1" applyBorder="1" applyAlignment="1" applyProtection="1">
      <alignment vertical="center"/>
      <protection locked="0"/>
    </xf>
    <xf numFmtId="166" fontId="20" fillId="0" borderId="51" xfId="7" applyNumberFormat="1" applyFont="1" applyBorder="1" applyAlignment="1" applyProtection="1">
      <alignment vertical="center"/>
    </xf>
    <xf numFmtId="0" fontId="11" fillId="2" borderId="53" xfId="2" applyFont="1" applyFill="1" applyBorder="1" applyAlignment="1" applyProtection="1">
      <alignment horizontal="center" vertical="center"/>
    </xf>
    <xf numFmtId="0" fontId="11" fillId="2" borderId="54" xfId="2" applyFont="1" applyFill="1" applyBorder="1" applyAlignment="1" applyProtection="1">
      <alignment horizontal="center" vertical="center"/>
    </xf>
    <xf numFmtId="0" fontId="15" fillId="0" borderId="55" xfId="2" applyFont="1" applyFill="1" applyBorder="1" applyAlignment="1" applyProtection="1">
      <alignment vertical="center" wrapText="1"/>
    </xf>
    <xf numFmtId="166" fontId="20" fillId="0" borderId="43" xfId="7" applyNumberFormat="1" applyFont="1" applyBorder="1" applyAlignment="1" applyProtection="1">
      <alignment vertical="center"/>
    </xf>
    <xf numFmtId="0" fontId="15" fillId="0" borderId="56" xfId="2" applyFont="1" applyFill="1" applyBorder="1" applyAlignment="1" applyProtection="1">
      <alignment vertical="center" wrapText="1"/>
    </xf>
    <xf numFmtId="166" fontId="20" fillId="0" borderId="57" xfId="7" applyNumberFormat="1" applyFont="1" applyBorder="1" applyAlignment="1" applyProtection="1">
      <alignment vertical="center"/>
    </xf>
    <xf numFmtId="0" fontId="18" fillId="6" borderId="58" xfId="6" applyFont="1" applyFill="1" applyBorder="1" applyAlignment="1" applyProtection="1">
      <alignment vertical="center"/>
    </xf>
    <xf numFmtId="166" fontId="18" fillId="6" borderId="52" xfId="7" applyNumberFormat="1" applyFont="1" applyFill="1" applyBorder="1" applyAlignment="1" applyProtection="1">
      <alignment vertical="center"/>
    </xf>
    <xf numFmtId="166" fontId="18" fillId="6" borderId="59" xfId="7" applyNumberFormat="1" applyFont="1" applyFill="1" applyBorder="1" applyAlignment="1" applyProtection="1">
      <alignment vertical="center"/>
    </xf>
    <xf numFmtId="0" fontId="22" fillId="0" borderId="60" xfId="3" applyFont="1" applyBorder="1" applyAlignment="1" applyProtection="1">
      <alignment vertical="center"/>
      <protection locked="0"/>
    </xf>
    <xf numFmtId="0" fontId="22" fillId="0" borderId="61" xfId="3" applyFont="1" applyBorder="1" applyAlignment="1" applyProtection="1">
      <alignment vertical="center"/>
      <protection locked="0"/>
    </xf>
    <xf numFmtId="0" fontId="31" fillId="0" borderId="62" xfId="3" applyFont="1" applyBorder="1" applyAlignment="1" applyProtection="1">
      <alignment vertical="center"/>
      <protection locked="0"/>
    </xf>
    <xf numFmtId="44" fontId="22" fillId="0" borderId="63" xfId="10" applyFont="1" applyBorder="1" applyAlignment="1" applyProtection="1">
      <alignment vertical="center"/>
      <protection locked="0"/>
    </xf>
    <xf numFmtId="44" fontId="22" fillId="0" borderId="42" xfId="10" applyFont="1" applyBorder="1" applyAlignment="1" applyProtection="1">
      <alignment vertical="center"/>
      <protection locked="0"/>
    </xf>
    <xf numFmtId="44" fontId="22" fillId="0" borderId="55" xfId="10" applyFont="1" applyBorder="1" applyAlignment="1" applyProtection="1">
      <alignment vertical="center"/>
      <protection locked="0"/>
    </xf>
    <xf numFmtId="44" fontId="22" fillId="0" borderId="43" xfId="10" applyFont="1" applyBorder="1" applyAlignment="1" applyProtection="1">
      <alignment vertical="center"/>
      <protection locked="0"/>
    </xf>
    <xf numFmtId="44" fontId="22" fillId="0" borderId="56" xfId="10" applyFont="1" applyBorder="1" applyAlignment="1" applyProtection="1">
      <alignment vertical="center"/>
      <protection locked="0"/>
    </xf>
    <xf numFmtId="44" fontId="22" fillId="0" borderId="57" xfId="10" applyFont="1" applyBorder="1" applyAlignment="1" applyProtection="1">
      <alignment vertical="center"/>
      <protection locked="0"/>
    </xf>
    <xf numFmtId="44" fontId="31" fillId="0" borderId="59" xfId="10" applyFont="1" applyBorder="1" applyAlignment="1" applyProtection="1">
      <alignment vertical="center"/>
      <protection locked="0"/>
    </xf>
    <xf numFmtId="44" fontId="31" fillId="0" borderId="64" xfId="10" applyFont="1" applyBorder="1" applyAlignment="1" applyProtection="1">
      <alignment vertical="center"/>
      <protection locked="0"/>
    </xf>
    <xf numFmtId="44" fontId="31" fillId="0" borderId="47" xfId="10" applyFont="1" applyBorder="1" applyAlignment="1" applyProtection="1">
      <alignment vertical="center"/>
      <protection locked="0"/>
    </xf>
    <xf numFmtId="0" fontId="22" fillId="0" borderId="63" xfId="3" applyFont="1" applyBorder="1" applyAlignment="1" applyProtection="1">
      <alignment vertical="center"/>
      <protection locked="0"/>
    </xf>
    <xf numFmtId="0" fontId="22" fillId="0" borderId="55" xfId="3" applyFont="1" applyBorder="1" applyAlignment="1" applyProtection="1">
      <alignment vertical="center"/>
      <protection locked="0"/>
    </xf>
    <xf numFmtId="0" fontId="22" fillId="0" borderId="56" xfId="3" applyFont="1" applyBorder="1" applyAlignment="1" applyProtection="1">
      <alignment vertical="center"/>
      <protection locked="0"/>
    </xf>
    <xf numFmtId="0" fontId="31" fillId="0" borderId="58" xfId="3" applyFont="1" applyBorder="1" applyAlignment="1" applyProtection="1">
      <alignment vertical="center"/>
      <protection locked="0"/>
    </xf>
    <xf numFmtId="0" fontId="0" fillId="0" borderId="65" xfId="0" applyBorder="1"/>
    <xf numFmtId="0" fontId="22" fillId="0" borderId="65" xfId="3" applyFont="1" applyBorder="1" applyAlignment="1" applyProtection="1">
      <alignment vertical="center"/>
      <protection locked="0"/>
    </xf>
    <xf numFmtId="0" fontId="21" fillId="0" borderId="66" xfId="2" applyFont="1" applyBorder="1" applyAlignment="1" applyProtection="1">
      <alignment horizontal="center" vertical="center" wrapText="1"/>
    </xf>
    <xf numFmtId="0" fontId="31" fillId="0" borderId="67" xfId="3" applyFont="1" applyBorder="1" applyAlignment="1" applyProtection="1">
      <alignment vertical="center"/>
      <protection locked="0"/>
    </xf>
    <xf numFmtId="44" fontId="22" fillId="0" borderId="65" xfId="10" applyFont="1" applyBorder="1" applyAlignment="1" applyProtection="1">
      <alignment vertical="center"/>
      <protection locked="0"/>
    </xf>
    <xf numFmtId="0" fontId="21" fillId="0" borderId="68" xfId="2" applyFont="1" applyBorder="1" applyAlignment="1" applyProtection="1">
      <alignment horizontal="center" vertical="center" wrapText="1"/>
    </xf>
    <xf numFmtId="0" fontId="21" fillId="0" borderId="69" xfId="2" applyFont="1" applyBorder="1" applyAlignment="1" applyProtection="1">
      <alignment horizontal="center" vertical="center" wrapText="1"/>
    </xf>
    <xf numFmtId="0" fontId="21" fillId="0" borderId="70" xfId="2" applyFont="1" applyBorder="1" applyAlignment="1" applyProtection="1">
      <alignment horizontal="center" vertical="center" wrapText="1"/>
    </xf>
    <xf numFmtId="0" fontId="21" fillId="0" borderId="71" xfId="2" applyFont="1" applyBorder="1" applyAlignment="1" applyProtection="1">
      <alignment horizontal="center" vertical="center" wrapText="1"/>
    </xf>
    <xf numFmtId="0" fontId="19" fillId="7" borderId="28" xfId="2" applyFont="1" applyFill="1" applyBorder="1" applyAlignment="1" applyProtection="1">
      <alignment horizontal="center" vertical="center"/>
      <protection locked="0"/>
    </xf>
    <xf numFmtId="0" fontId="4" fillId="0" borderId="30" xfId="3" applyBorder="1" applyAlignment="1" applyProtection="1">
      <alignment wrapText="1"/>
      <protection locked="0"/>
    </xf>
    <xf numFmtId="0" fontId="16" fillId="0" borderId="31" xfId="3" applyFont="1" applyBorder="1" applyAlignment="1" applyProtection="1">
      <alignment vertical="center" wrapText="1"/>
      <protection locked="0"/>
    </xf>
    <xf numFmtId="44" fontId="0" fillId="0" borderId="0" xfId="0" applyNumberFormat="1"/>
    <xf numFmtId="164" fontId="0" fillId="0" borderId="0" xfId="0" applyNumberFormat="1"/>
    <xf numFmtId="44" fontId="22" fillId="0" borderId="72" xfId="10" applyFont="1" applyBorder="1" applyAlignment="1" applyProtection="1">
      <alignment vertical="center"/>
      <protection locked="0"/>
    </xf>
    <xf numFmtId="44" fontId="22" fillId="0" borderId="73" xfId="10" applyFont="1" applyBorder="1" applyAlignment="1" applyProtection="1">
      <alignment vertical="center"/>
      <protection locked="0"/>
    </xf>
    <xf numFmtId="0" fontId="22" fillId="0" borderId="74" xfId="3" applyFont="1" applyBorder="1" applyAlignment="1" applyProtection="1">
      <alignment vertical="center"/>
      <protection locked="0"/>
    </xf>
    <xf numFmtId="0" fontId="32" fillId="0" borderId="0" xfId="0" applyFont="1"/>
    <xf numFmtId="0" fontId="22" fillId="0" borderId="75" xfId="3" applyFont="1" applyBorder="1" applyAlignment="1" applyProtection="1">
      <alignment vertical="center"/>
      <protection locked="0"/>
    </xf>
    <xf numFmtId="44" fontId="22" fillId="0" borderId="76" xfId="10" applyFont="1" applyBorder="1" applyAlignment="1" applyProtection="1">
      <alignment vertical="center"/>
      <protection locked="0"/>
    </xf>
    <xf numFmtId="0" fontId="22" fillId="0" borderId="77" xfId="3" applyFont="1" applyBorder="1" applyAlignment="1" applyProtection="1">
      <alignment vertical="center"/>
      <protection locked="0"/>
    </xf>
    <xf numFmtId="44" fontId="22" fillId="0" borderId="77" xfId="10" applyFont="1" applyBorder="1" applyAlignment="1" applyProtection="1">
      <alignment vertical="center"/>
      <protection locked="0"/>
    </xf>
    <xf numFmtId="0" fontId="22" fillId="0" borderId="78" xfId="3" applyFont="1" applyBorder="1" applyAlignment="1" applyProtection="1">
      <alignment vertical="center"/>
      <protection locked="0"/>
    </xf>
    <xf numFmtId="44" fontId="22" fillId="0" borderId="79" xfId="10" applyFont="1" applyBorder="1" applyAlignment="1" applyProtection="1">
      <alignment vertical="center"/>
      <protection locked="0"/>
    </xf>
    <xf numFmtId="0" fontId="22" fillId="0" borderId="79" xfId="3" applyFont="1" applyBorder="1" applyAlignment="1" applyProtection="1">
      <alignment vertical="center"/>
      <protection locked="0"/>
    </xf>
    <xf numFmtId="0" fontId="22" fillId="0" borderId="80" xfId="3" applyFont="1" applyBorder="1" applyAlignment="1" applyProtection="1">
      <alignment vertical="center"/>
      <protection locked="0"/>
    </xf>
    <xf numFmtId="0" fontId="22" fillId="0" borderId="81" xfId="3" applyFont="1" applyBorder="1" applyAlignment="1" applyProtection="1">
      <alignment vertical="center"/>
      <protection locked="0"/>
    </xf>
    <xf numFmtId="0" fontId="22" fillId="0" borderId="82" xfId="3" applyFont="1" applyBorder="1" applyAlignment="1" applyProtection="1">
      <alignment vertical="center"/>
      <protection locked="0"/>
    </xf>
    <xf numFmtId="0" fontId="31" fillId="0" borderId="83" xfId="3" applyFont="1" applyBorder="1" applyAlignment="1" applyProtection="1">
      <alignment vertical="center"/>
      <protection locked="0"/>
    </xf>
    <xf numFmtId="44" fontId="31" fillId="0" borderId="84" xfId="10" applyFont="1" applyBorder="1" applyAlignment="1" applyProtection="1">
      <alignment vertical="center"/>
      <protection locked="0"/>
    </xf>
    <xf numFmtId="0" fontId="31" fillId="0" borderId="84" xfId="10" applyNumberFormat="1" applyFont="1" applyBorder="1" applyAlignment="1" applyProtection="1">
      <alignment vertical="center"/>
      <protection locked="0"/>
    </xf>
    <xf numFmtId="0" fontId="31" fillId="0" borderId="85" xfId="3" applyFont="1" applyBorder="1" applyAlignment="1" applyProtection="1">
      <alignment vertical="center"/>
      <protection locked="0"/>
    </xf>
    <xf numFmtId="167" fontId="22" fillId="0" borderId="79" xfId="10" applyNumberFormat="1" applyFont="1" applyBorder="1" applyAlignment="1" applyProtection="1">
      <alignment vertical="center"/>
      <protection locked="0"/>
    </xf>
    <xf numFmtId="167" fontId="22" fillId="0" borderId="65" xfId="10" applyNumberFormat="1" applyFont="1" applyBorder="1" applyAlignment="1" applyProtection="1">
      <alignment vertical="center"/>
      <protection locked="0"/>
    </xf>
    <xf numFmtId="167" fontId="0" fillId="0" borderId="0" xfId="0" applyNumberFormat="1"/>
    <xf numFmtId="0" fontId="6" fillId="0" borderId="30" xfId="3" applyFont="1" applyBorder="1" applyAlignment="1">
      <alignment horizontal="left"/>
    </xf>
    <xf numFmtId="0" fontId="21" fillId="0" borderId="50" xfId="2" applyFont="1" applyBorder="1" applyAlignment="1" applyProtection="1">
      <alignment horizontal="center" vertical="center" wrapText="1"/>
    </xf>
    <xf numFmtId="0" fontId="21" fillId="0" borderId="0" xfId="2" applyFont="1" applyBorder="1" applyAlignment="1" applyProtection="1">
      <alignment horizontal="center" vertical="center" wrapText="1"/>
    </xf>
    <xf numFmtId="0" fontId="21" fillId="0" borderId="87" xfId="2" applyFont="1" applyBorder="1" applyAlignment="1" applyProtection="1">
      <alignment horizontal="center" vertical="center" wrapText="1"/>
    </xf>
    <xf numFmtId="0" fontId="21" fillId="0" borderId="88" xfId="2" applyFont="1" applyBorder="1" applyAlignment="1" applyProtection="1">
      <alignment horizontal="center" vertical="center" wrapText="1"/>
    </xf>
    <xf numFmtId="0" fontId="21" fillId="0" borderId="89" xfId="2" applyFont="1" applyBorder="1" applyAlignment="1" applyProtection="1">
      <alignment horizontal="center" vertical="center" wrapText="1"/>
    </xf>
    <xf numFmtId="0" fontId="21" fillId="0" borderId="90" xfId="2" applyFont="1" applyBorder="1" applyAlignment="1" applyProtection="1">
      <alignment horizontal="center" vertical="center" wrapText="1"/>
    </xf>
    <xf numFmtId="15" fontId="0" fillId="0" borderId="0" xfId="0" applyNumberFormat="1"/>
    <xf numFmtId="0" fontId="8" fillId="9" borderId="0" xfId="5" applyFont="1" applyFill="1" applyBorder="1" applyAlignment="1" applyProtection="1">
      <alignment horizontal="center" vertical="center"/>
    </xf>
    <xf numFmtId="0" fontId="10" fillId="9" borderId="0" xfId="5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>
      <alignment vertical="center" wrapText="1"/>
    </xf>
    <xf numFmtId="0" fontId="20" fillId="0" borderId="100" xfId="2" applyFont="1" applyFill="1" applyBorder="1" applyAlignment="1" applyProtection="1">
      <alignment vertical="center"/>
      <protection locked="0"/>
    </xf>
    <xf numFmtId="0" fontId="19" fillId="0" borderId="9" xfId="2" applyFont="1" applyFill="1" applyBorder="1" applyAlignment="1" applyProtection="1">
      <alignment vertical="center"/>
      <protection locked="0"/>
    </xf>
    <xf numFmtId="0" fontId="19" fillId="0" borderId="9" xfId="2" applyFont="1" applyFill="1" applyBorder="1" applyAlignment="1" applyProtection="1">
      <alignment vertical="center"/>
    </xf>
    <xf numFmtId="0" fontId="21" fillId="8" borderId="49" xfId="2" applyFont="1" applyFill="1" applyBorder="1" applyAlignment="1" applyProtection="1">
      <alignment vertical="center" wrapText="1"/>
    </xf>
    <xf numFmtId="0" fontId="21" fillId="8" borderId="48" xfId="2" applyFont="1" applyFill="1" applyBorder="1" applyAlignment="1" applyProtection="1">
      <alignment vertical="center" wrapText="1"/>
    </xf>
    <xf numFmtId="0" fontId="21" fillId="8" borderId="50" xfId="2" applyFont="1" applyFill="1" applyBorder="1" applyAlignment="1" applyProtection="1">
      <alignment vertical="center" wrapText="1"/>
    </xf>
    <xf numFmtId="0" fontId="21" fillId="8" borderId="48" xfId="2" applyFont="1" applyFill="1" applyBorder="1" applyAlignment="1" applyProtection="1">
      <alignment vertical="center"/>
    </xf>
    <xf numFmtId="0" fontId="8" fillId="9" borderId="0" xfId="5" applyFont="1" applyFill="1" applyBorder="1" applyAlignment="1" applyProtection="1">
      <alignment vertical="center"/>
    </xf>
    <xf numFmtId="0" fontId="10" fillId="9" borderId="0" xfId="5" applyFont="1" applyFill="1" applyBorder="1" applyAlignment="1" applyProtection="1">
      <alignment vertical="center"/>
    </xf>
    <xf numFmtId="0" fontId="33" fillId="0" borderId="91" xfId="3" applyFont="1" applyBorder="1" applyAlignment="1" applyProtection="1">
      <alignment vertical="center"/>
      <protection locked="0"/>
    </xf>
    <xf numFmtId="0" fontId="33" fillId="0" borderId="92" xfId="3" applyFont="1" applyBorder="1" applyAlignment="1" applyProtection="1">
      <alignment vertical="center"/>
      <protection locked="0"/>
    </xf>
    <xf numFmtId="44" fontId="33" fillId="0" borderId="13" xfId="10" applyFont="1" applyBorder="1" applyAlignment="1" applyProtection="1">
      <alignment vertical="center"/>
      <protection locked="0"/>
    </xf>
    <xf numFmtId="0" fontId="33" fillId="0" borderId="13" xfId="3" applyFont="1" applyBorder="1" applyAlignment="1" applyProtection="1">
      <alignment vertical="center"/>
      <protection locked="0"/>
    </xf>
    <xf numFmtId="44" fontId="33" fillId="0" borderId="93" xfId="10" applyFont="1" applyBorder="1" applyAlignment="1" applyProtection="1">
      <alignment vertical="center"/>
      <protection locked="0"/>
    </xf>
    <xf numFmtId="44" fontId="33" fillId="0" borderId="76" xfId="10" applyFont="1" applyBorder="1" applyAlignment="1" applyProtection="1">
      <alignment vertical="center"/>
      <protection locked="0"/>
    </xf>
    <xf numFmtId="44" fontId="33" fillId="0" borderId="72" xfId="10" applyFont="1" applyBorder="1" applyAlignment="1" applyProtection="1">
      <alignment vertical="center"/>
      <protection locked="0"/>
    </xf>
    <xf numFmtId="44" fontId="33" fillId="0" borderId="41" xfId="10" applyFont="1" applyBorder="1" applyAlignment="1" applyProtection="1">
      <alignment vertical="center"/>
      <protection locked="0"/>
    </xf>
    <xf numFmtId="44" fontId="33" fillId="0" borderId="42" xfId="10" applyFont="1" applyBorder="1" applyAlignment="1" applyProtection="1">
      <alignment vertical="center"/>
      <protection locked="0"/>
    </xf>
    <xf numFmtId="44" fontId="33" fillId="0" borderId="94" xfId="10" applyFont="1" applyBorder="1" applyAlignment="1" applyProtection="1">
      <alignment vertical="center"/>
      <protection locked="0"/>
    </xf>
    <xf numFmtId="44" fontId="33" fillId="0" borderId="0" xfId="10" applyFont="1" applyBorder="1" applyAlignment="1" applyProtection="1">
      <alignment vertical="center"/>
      <protection locked="0"/>
    </xf>
    <xf numFmtId="0" fontId="33" fillId="0" borderId="55" xfId="3" applyFont="1" applyBorder="1" applyAlignment="1" applyProtection="1">
      <alignment vertical="center"/>
      <protection locked="0"/>
    </xf>
    <xf numFmtId="0" fontId="33" fillId="0" borderId="38" xfId="3" applyFont="1" applyBorder="1" applyAlignment="1" applyProtection="1">
      <alignment vertical="center"/>
      <protection locked="0"/>
    </xf>
    <xf numFmtId="44" fontId="33" fillId="0" borderId="9" xfId="10" applyFont="1" applyBorder="1" applyAlignment="1" applyProtection="1">
      <alignment vertical="center"/>
      <protection locked="0"/>
    </xf>
    <xf numFmtId="0" fontId="33" fillId="0" borderId="9" xfId="3" applyFont="1" applyBorder="1" applyAlignment="1" applyProtection="1">
      <alignment vertical="center"/>
      <protection locked="0"/>
    </xf>
    <xf numFmtId="44" fontId="33" fillId="0" borderId="43" xfId="10" applyFont="1" applyBorder="1" applyAlignment="1" applyProtection="1">
      <alignment vertical="center"/>
      <protection locked="0"/>
    </xf>
    <xf numFmtId="44" fontId="33" fillId="0" borderId="95" xfId="10" applyFont="1" applyBorder="1" applyAlignment="1" applyProtection="1">
      <alignment vertical="center"/>
      <protection locked="0"/>
    </xf>
    <xf numFmtId="44" fontId="33" fillId="0" borderId="55" xfId="10" applyFont="1" applyBorder="1" applyAlignment="1" applyProtection="1">
      <alignment vertical="center"/>
      <protection locked="0"/>
    </xf>
    <xf numFmtId="0" fontId="33" fillId="0" borderId="96" xfId="3" applyFont="1" applyBorder="1" applyAlignment="1" applyProtection="1">
      <alignment vertical="center"/>
      <protection locked="0"/>
    </xf>
    <xf numFmtId="0" fontId="33" fillId="0" borderId="72" xfId="3" applyFont="1" applyBorder="1" applyAlignment="1" applyProtection="1">
      <alignment vertical="center"/>
      <protection locked="0"/>
    </xf>
    <xf numFmtId="44" fontId="33" fillId="0" borderId="73" xfId="10" applyFont="1" applyBorder="1" applyAlignment="1" applyProtection="1">
      <alignment vertical="center"/>
      <protection locked="0"/>
    </xf>
    <xf numFmtId="44" fontId="33" fillId="0" borderId="99" xfId="10" applyFont="1" applyBorder="1" applyAlignment="1" applyProtection="1">
      <alignment vertical="center"/>
      <protection locked="0"/>
    </xf>
    <xf numFmtId="44" fontId="33" fillId="0" borderId="56" xfId="10" applyFont="1" applyBorder="1" applyAlignment="1" applyProtection="1">
      <alignment vertical="center"/>
      <protection locked="0"/>
    </xf>
    <xf numFmtId="44" fontId="33" fillId="0" borderId="51" xfId="10" applyFont="1" applyBorder="1" applyAlignment="1" applyProtection="1">
      <alignment vertical="center"/>
      <protection locked="0"/>
    </xf>
    <xf numFmtId="44" fontId="33" fillId="0" borderId="97" xfId="10" applyFont="1" applyBorder="1" applyAlignment="1" applyProtection="1">
      <alignment vertical="center"/>
      <protection locked="0"/>
    </xf>
    <xf numFmtId="44" fontId="33" fillId="0" borderId="57" xfId="10" applyFont="1" applyBorder="1" applyAlignment="1" applyProtection="1">
      <alignment vertical="center"/>
      <protection locked="0"/>
    </xf>
    <xf numFmtId="44" fontId="33" fillId="0" borderId="98" xfId="10" applyFont="1" applyBorder="1" applyAlignment="1" applyProtection="1">
      <alignment vertical="center"/>
      <protection locked="0"/>
    </xf>
    <xf numFmtId="0" fontId="18" fillId="0" borderId="0" xfId="6" applyFont="1" applyFill="1" applyBorder="1" applyAlignment="1" applyProtection="1">
      <alignment vertical="center"/>
    </xf>
    <xf numFmtId="166" fontId="18" fillId="0" borderId="0" xfId="7" applyNumberFormat="1" applyFont="1" applyFill="1" applyBorder="1" applyAlignment="1" applyProtection="1">
      <alignment vertical="center"/>
    </xf>
    <xf numFmtId="0" fontId="21" fillId="8" borderId="48" xfId="2" applyFont="1" applyFill="1" applyBorder="1" applyAlignment="1" applyProtection="1">
      <alignment horizontal="left" vertical="center"/>
    </xf>
    <xf numFmtId="0" fontId="34" fillId="0" borderId="0" xfId="0" applyFont="1" applyProtection="1">
      <protection locked="0"/>
    </xf>
    <xf numFmtId="44" fontId="20" fillId="0" borderId="38" xfId="10" applyFont="1" applyFill="1" applyBorder="1" applyAlignment="1" applyProtection="1">
      <alignment vertical="center"/>
      <protection locked="0"/>
    </xf>
    <xf numFmtId="0" fontId="8" fillId="9" borderId="0" xfId="5" applyFont="1" applyFill="1" applyBorder="1" applyAlignment="1" applyProtection="1">
      <alignment horizontal="center" vertical="center"/>
    </xf>
    <xf numFmtId="0" fontId="10" fillId="9" borderId="0" xfId="5" applyFont="1" applyFill="1" applyBorder="1" applyAlignment="1" applyProtection="1">
      <alignment horizontal="center" vertical="center"/>
    </xf>
    <xf numFmtId="0" fontId="18" fillId="5" borderId="14" xfId="5" applyFont="1" applyFill="1" applyBorder="1" applyAlignment="1" applyProtection="1">
      <alignment horizontal="left" vertical="center"/>
    </xf>
    <xf numFmtId="0" fontId="18" fillId="5" borderId="15" xfId="5" applyFont="1" applyFill="1" applyBorder="1" applyAlignment="1" applyProtection="1">
      <alignment horizontal="left" vertical="center"/>
    </xf>
    <xf numFmtId="0" fontId="14" fillId="2" borderId="37" xfId="3" applyFont="1" applyFill="1" applyBorder="1" applyAlignment="1">
      <alignment horizontal="left" vertical="center"/>
    </xf>
    <xf numFmtId="0" fontId="14" fillId="2" borderId="0" xfId="3" applyFont="1" applyFill="1" applyAlignment="1">
      <alignment horizontal="left" vertical="center"/>
    </xf>
    <xf numFmtId="0" fontId="0" fillId="0" borderId="0" xfId="0" applyAlignment="1">
      <alignment horizontal="left" wrapText="1"/>
    </xf>
    <xf numFmtId="0" fontId="9" fillId="2" borderId="39" xfId="1" applyFont="1" applyFill="1" applyBorder="1" applyAlignment="1" applyProtection="1">
      <alignment horizontal="center" vertical="center"/>
    </xf>
    <xf numFmtId="0" fontId="9" fillId="2" borderId="40" xfId="1" applyFont="1" applyFill="1" applyBorder="1" applyAlignment="1" applyProtection="1">
      <alignment horizontal="center" vertical="center"/>
    </xf>
    <xf numFmtId="0" fontId="9" fillId="2" borderId="37" xfId="1" applyFont="1" applyFill="1" applyBorder="1" applyAlignment="1" applyProtection="1">
      <alignment horizontal="center" vertical="center"/>
    </xf>
    <xf numFmtId="0" fontId="9" fillId="2" borderId="0" xfId="1" applyFont="1" applyFill="1" applyBorder="1" applyAlignment="1" applyProtection="1">
      <alignment horizontal="center" vertical="center"/>
    </xf>
    <xf numFmtId="0" fontId="9" fillId="2" borderId="44" xfId="1" applyFont="1" applyFill="1" applyBorder="1" applyAlignment="1" applyProtection="1">
      <alignment horizontal="center" vertical="center"/>
    </xf>
    <xf numFmtId="0" fontId="9" fillId="2" borderId="45" xfId="1" applyFont="1" applyFill="1" applyBorder="1" applyAlignment="1" applyProtection="1">
      <alignment horizontal="center" vertical="center"/>
    </xf>
    <xf numFmtId="0" fontId="9" fillId="2" borderId="39" xfId="1" applyFont="1" applyFill="1" applyBorder="1" applyAlignment="1" applyProtection="1">
      <alignment horizontal="center" vertical="center" wrapText="1"/>
    </xf>
    <xf numFmtId="0" fontId="9" fillId="2" borderId="40" xfId="1" applyFont="1" applyFill="1" applyBorder="1" applyAlignment="1" applyProtection="1">
      <alignment horizontal="center" vertical="center" wrapText="1"/>
    </xf>
    <xf numFmtId="0" fontId="9" fillId="2" borderId="37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9" fillId="2" borderId="44" xfId="1" applyFont="1" applyFill="1" applyBorder="1" applyAlignment="1" applyProtection="1">
      <alignment horizontal="center" vertical="center" wrapText="1"/>
    </xf>
    <xf numFmtId="0" fontId="9" fillId="2" borderId="45" xfId="1" applyFont="1" applyFill="1" applyBorder="1" applyAlignment="1" applyProtection="1">
      <alignment horizontal="center" vertical="center" wrapText="1"/>
    </xf>
    <xf numFmtId="0" fontId="21" fillId="0" borderId="49" xfId="2" applyFont="1" applyBorder="1" applyAlignment="1" applyProtection="1">
      <alignment horizontal="center" vertical="center" wrapText="1"/>
    </xf>
    <xf numFmtId="0" fontId="21" fillId="0" borderId="48" xfId="2" applyFont="1" applyBorder="1" applyAlignment="1" applyProtection="1">
      <alignment horizontal="center" vertical="center" wrapText="1"/>
    </xf>
    <xf numFmtId="0" fontId="21" fillId="0" borderId="50" xfId="2" applyFont="1" applyBorder="1" applyAlignment="1" applyProtection="1">
      <alignment horizontal="center" vertical="center" wrapText="1"/>
    </xf>
    <xf numFmtId="0" fontId="8" fillId="4" borderId="0" xfId="5" applyFont="1" applyFill="1" applyBorder="1" applyAlignment="1" applyProtection="1">
      <alignment horizontal="center" vertical="center"/>
    </xf>
    <xf numFmtId="0" fontId="10" fillId="4" borderId="0" xfId="5" applyFont="1" applyFill="1" applyBorder="1" applyAlignment="1" applyProtection="1">
      <alignment horizontal="center" vertical="center"/>
    </xf>
    <xf numFmtId="0" fontId="9" fillId="2" borderId="39" xfId="1" applyFont="1" applyFill="1" applyBorder="1" applyAlignment="1">
      <alignment horizontal="center" vertical="center" wrapText="1"/>
    </xf>
    <xf numFmtId="0" fontId="9" fillId="2" borderId="40" xfId="1" applyFont="1" applyFill="1" applyBorder="1" applyAlignment="1">
      <alignment horizontal="center" vertical="center" wrapText="1"/>
    </xf>
    <xf numFmtId="0" fontId="9" fillId="2" borderId="66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86" xfId="1" applyFont="1" applyFill="1" applyBorder="1" applyAlignment="1">
      <alignment horizontal="center" vertical="center" wrapText="1"/>
    </xf>
    <xf numFmtId="0" fontId="9" fillId="2" borderId="44" xfId="1" applyFont="1" applyFill="1" applyBorder="1" applyAlignment="1">
      <alignment horizontal="center" vertical="center" wrapText="1"/>
    </xf>
    <xf numFmtId="0" fontId="9" fillId="2" borderId="45" xfId="1" applyFont="1" applyFill="1" applyBorder="1" applyAlignment="1">
      <alignment horizontal="center" vertical="center" wrapText="1"/>
    </xf>
    <xf numFmtId="0" fontId="9" fillId="2" borderId="67" xfId="1" applyFont="1" applyFill="1" applyBorder="1" applyAlignment="1">
      <alignment horizontal="center" vertical="center" wrapText="1"/>
    </xf>
    <xf numFmtId="0" fontId="2" fillId="0" borderId="28" xfId="2" applyBorder="1" applyAlignment="1" applyProtection="1">
      <alignment horizontal="center" vertical="center"/>
    </xf>
    <xf numFmtId="0" fontId="2" fillId="0" borderId="29" xfId="2" applyBorder="1" applyAlignment="1" applyProtection="1">
      <alignment horizontal="center" vertical="center"/>
    </xf>
    <xf numFmtId="0" fontId="27" fillId="0" borderId="30" xfId="9" applyFont="1" applyBorder="1" applyAlignment="1" applyProtection="1">
      <alignment horizontal="center" vertical="center" wrapText="1"/>
    </xf>
    <xf numFmtId="0" fontId="27" fillId="0" borderId="31" xfId="9" applyFont="1" applyBorder="1" applyAlignment="1" applyProtection="1">
      <alignment horizontal="center" vertical="center" wrapText="1"/>
    </xf>
    <xf numFmtId="0" fontId="25" fillId="3" borderId="0" xfId="3" applyFont="1" applyFill="1" applyAlignment="1">
      <alignment horizontal="center" vertical="center"/>
    </xf>
    <xf numFmtId="0" fontId="5" fillId="0" borderId="0" xfId="5" applyAlignment="1" applyProtection="1">
      <alignment vertical="center"/>
    </xf>
    <xf numFmtId="0" fontId="2" fillId="0" borderId="0" xfId="2" applyBorder="1" applyAlignment="1" applyProtection="1">
      <alignment vertical="center"/>
    </xf>
    <xf numFmtId="0" fontId="2" fillId="0" borderId="25" xfId="9" applyFont="1" applyBorder="1" applyAlignment="1" applyProtection="1">
      <alignment horizontal="center" vertical="center"/>
    </xf>
    <xf numFmtId="0" fontId="2" fillId="0" borderId="26" xfId="9" applyFont="1" applyBorder="1" applyAlignment="1" applyProtection="1">
      <alignment horizontal="center" vertical="center"/>
    </xf>
    <xf numFmtId="0" fontId="2" fillId="0" borderId="18" xfId="9" applyFont="1" applyBorder="1" applyAlignment="1" applyProtection="1">
      <alignment horizontal="center" vertical="center"/>
    </xf>
    <xf numFmtId="0" fontId="2" fillId="0" borderId="19" xfId="9" applyFont="1" applyBorder="1" applyAlignment="1" applyProtection="1">
      <alignment horizontal="center" vertical="center"/>
    </xf>
    <xf numFmtId="0" fontId="2" fillId="0" borderId="27" xfId="2" applyBorder="1" applyAlignment="1" applyProtection="1">
      <alignment horizontal="center" vertical="center"/>
    </xf>
    <xf numFmtId="0" fontId="18" fillId="5" borderId="23" xfId="5" applyFont="1" applyFill="1" applyBorder="1" applyAlignment="1" applyProtection="1">
      <alignment horizontal="left" vertical="center"/>
    </xf>
    <xf numFmtId="0" fontId="18" fillId="5" borderId="24" xfId="5" applyFont="1" applyFill="1" applyBorder="1" applyAlignment="1" applyProtection="1">
      <alignment horizontal="left" vertical="center"/>
    </xf>
    <xf numFmtId="0" fontId="18" fillId="0" borderId="28" xfId="2" applyFont="1" applyFill="1" applyBorder="1" applyAlignment="1" applyProtection="1">
      <alignment horizontal="center" vertical="center" wrapText="1"/>
    </xf>
    <xf numFmtId="0" fontId="20" fillId="0" borderId="9" xfId="2" applyFont="1" applyFill="1" applyBorder="1" applyAlignment="1" applyProtection="1">
      <alignment horizontal="left" vertical="center"/>
      <protection locked="0"/>
    </xf>
    <xf numFmtId="166" fontId="18" fillId="7" borderId="17" xfId="2" applyNumberFormat="1" applyFont="1" applyFill="1" applyBorder="1" applyAlignment="1" applyProtection="1">
      <alignment horizontal="justify" vertical="center" wrapText="1"/>
    </xf>
    <xf numFmtId="0" fontId="18" fillId="7" borderId="17" xfId="2" applyFont="1" applyFill="1" applyBorder="1" applyAlignment="1" applyProtection="1">
      <alignment horizontal="justify" vertical="center" wrapText="1"/>
    </xf>
    <xf numFmtId="166" fontId="21" fillId="0" borderId="28" xfId="2" applyNumberFormat="1" applyFont="1" applyFill="1" applyBorder="1" applyAlignment="1" applyProtection="1">
      <alignment horizontal="justify" vertical="center" wrapText="1"/>
    </xf>
    <xf numFmtId="0" fontId="21" fillId="0" borderId="28" xfId="2" applyFont="1" applyFill="1" applyBorder="1" applyAlignment="1" applyProtection="1">
      <alignment horizontal="justify" vertical="center" wrapText="1"/>
    </xf>
    <xf numFmtId="166" fontId="21" fillId="0" borderId="17" xfId="2" applyNumberFormat="1" applyFont="1" applyFill="1" applyBorder="1" applyAlignment="1" applyProtection="1">
      <alignment horizontal="justify" vertical="center" wrapText="1"/>
    </xf>
    <xf numFmtId="0" fontId="20" fillId="0" borderId="72" xfId="2" applyFont="1" applyFill="1" applyBorder="1" applyAlignment="1" applyProtection="1">
      <alignment horizontal="left" vertical="center"/>
      <protection locked="0"/>
    </xf>
    <xf numFmtId="0" fontId="19" fillId="0" borderId="9" xfId="2" applyFont="1" applyFill="1" applyBorder="1" applyAlignment="1" applyProtection="1">
      <alignment horizontal="center" vertical="center"/>
    </xf>
    <xf numFmtId="0" fontId="20" fillId="0" borderId="13" xfId="2" applyFont="1" applyFill="1" applyBorder="1" applyAlignment="1" applyProtection="1">
      <alignment horizontal="left" vertical="center"/>
      <protection locked="0"/>
    </xf>
    <xf numFmtId="0" fontId="20" fillId="0" borderId="9" xfId="2" applyFont="1" applyFill="1" applyBorder="1" applyAlignment="1" applyProtection="1">
      <alignment horizontal="center" vertical="center"/>
      <protection locked="0"/>
    </xf>
    <xf numFmtId="0" fontId="18" fillId="10" borderId="9" xfId="2" applyFont="1" applyFill="1" applyBorder="1" applyAlignment="1" applyProtection="1">
      <alignment vertical="center"/>
      <protection locked="0"/>
    </xf>
  </cellXfs>
  <cellStyles count="11">
    <cellStyle name="Encabezado 1" xfId="1" builtinId="16"/>
    <cellStyle name="Hipervínculo" xfId="8" builtinId="8"/>
    <cellStyle name="Millares 2" xfId="7" xr:uid="{00000000-0005-0000-0000-000002000000}"/>
    <cellStyle name="Moneda" xfId="10" builtinId="4"/>
    <cellStyle name="Moneda 2" xfId="4" xr:uid="{00000000-0005-0000-0000-000003000000}"/>
    <cellStyle name="Normal" xfId="0" builtinId="0"/>
    <cellStyle name="Normal 2" xfId="3" xr:uid="{00000000-0005-0000-0000-000005000000}"/>
    <cellStyle name="Título 2" xfId="2" builtinId="17"/>
    <cellStyle name="Título 3" xfId="9" builtinId="18"/>
    <cellStyle name="Título 4" xfId="5" xr:uid="{00000000-0005-0000-0000-000008000000}"/>
    <cellStyle name="Total 2" xfId="6" xr:uid="{00000000-0005-0000-0000-000009000000}"/>
  </cellStyles>
  <dxfs count="13">
    <dxf>
      <fill>
        <patternFill>
          <bgColor rgb="FFFF0000"/>
        </patternFill>
      </fill>
    </dxf>
    <dxf>
      <font>
        <b/>
        <i val="0"/>
        <strike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theme="9" tint="0.39994506668294322"/>
        </patternFill>
      </fill>
    </dxf>
    <dxf>
      <font>
        <b/>
        <i val="0"/>
        <strike val="0"/>
      </font>
      <fill>
        <patternFill>
          <bgColor theme="9" tint="0.39994506668294322"/>
        </patternFill>
      </fill>
    </dxf>
    <dxf>
      <font>
        <strike val="0"/>
        <color theme="1"/>
      </font>
      <fill>
        <patternFill>
          <bgColor theme="9" tint="0.39994506668294322"/>
        </patternFill>
      </fill>
    </dxf>
    <dxf>
      <font>
        <strike val="0"/>
      </font>
      <fill>
        <patternFill>
          <bgColor theme="5" tint="-0.24994659260841701"/>
        </patternFill>
      </fill>
    </dxf>
    <dxf>
      <fill>
        <patternFill>
          <bgColor rgb="FFF10505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3" tint="-0.24994659260841701"/>
      </font>
      <fill>
        <patternFill>
          <bgColor theme="3" tint="-0.24994659260841701"/>
        </patternFill>
      </fill>
    </dxf>
    <dxf>
      <font>
        <color theme="3" tint="-0.24994659260841701"/>
      </font>
      <fill>
        <patternFill>
          <bgColor theme="3" tint="-0.24994659260841701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3" tint="-0.24994659260841701"/>
      </font>
      <fill>
        <patternFill>
          <bgColor theme="3" tint="-0.24994659260841701"/>
        </patternFill>
      </fill>
    </dxf>
  </dxfs>
  <tableStyles count="1" defaultTableStyle="TableStyleMedium2" defaultPivotStyle="PivotStyleLight16">
    <tableStyle name="Invisible" pivot="0" table="0" count="0" xr9:uid="{5E201D05-8765-4701-A74C-D461FE3FE6B7}"/>
  </tableStyles>
  <colors>
    <mruColors>
      <color rgb="FFFF0000"/>
      <color rgb="FFF10505"/>
      <color rgb="FFFFFFFF"/>
      <color rgb="FF9800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13</xdr:row>
      <xdr:rowOff>209549</xdr:rowOff>
    </xdr:from>
    <xdr:to>
      <xdr:col>4</xdr:col>
      <xdr:colOff>923925</xdr:colOff>
      <xdr:row>14</xdr:row>
      <xdr:rowOff>228599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2D2CC91-D1D7-44A7-A95E-5D5D1D8E8BCC}"/>
            </a:ext>
          </a:extLst>
        </xdr:cNvPr>
        <xdr:cNvSpPr txBox="1"/>
      </xdr:nvSpPr>
      <xdr:spPr>
        <a:xfrm>
          <a:off x="4152900" y="1914524"/>
          <a:ext cx="20955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C" sz="800">
              <a:solidFill>
                <a:srgbClr val="FF0000"/>
              </a:solidFill>
            </a:rPr>
            <a:t>Seleccionar programa de la</a:t>
          </a:r>
          <a:r>
            <a:rPr lang="es-EC" sz="800" baseline="0">
              <a:solidFill>
                <a:srgbClr val="FF0000"/>
              </a:solidFill>
            </a:rPr>
            <a:t> lista desplegable</a:t>
          </a:r>
          <a:endParaRPr lang="es-EC" sz="8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857250</xdr:colOff>
      <xdr:row>14</xdr:row>
      <xdr:rowOff>38100</xdr:rowOff>
    </xdr:from>
    <xdr:to>
      <xdr:col>5</xdr:col>
      <xdr:colOff>0</xdr:colOff>
      <xdr:row>14</xdr:row>
      <xdr:rowOff>152400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id="{2D69ED36-C8B2-4F56-B88A-9C4A24F86EEA}"/>
            </a:ext>
          </a:extLst>
        </xdr:cNvPr>
        <xdr:cNvSpPr/>
      </xdr:nvSpPr>
      <xdr:spPr>
        <a:xfrm>
          <a:off x="6696075" y="1743075"/>
          <a:ext cx="895350" cy="1143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Oswaldo Miguel Salas" id="{BBB0C5F6-093D-4370-AC5D-C1C84FCB54FC}" userId="S::oswaldo.salas@udla.edu.ec::acd5db64-33d7-4610-8524-344b58d8d835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5" dT="2025-03-10T17:18:58.61" personId="{BBB0C5F6-093D-4370-AC5D-C1C84FCB54FC}" id="{56B234B9-7E29-4426-B885-77988264AEA8}">
    <text>Si el rubro es compartido entre carreras lo debe ingresar dos o más veces (si se requiere 1000 en insumos y son dos carreras debera colocar dos líneas de 500 por cada carrera)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32"/>
  <sheetViews>
    <sheetView showGridLines="0" workbookViewId="0">
      <pane ySplit="4" topLeftCell="A5" activePane="bottomLeft" state="frozen"/>
      <selection pane="bottomLeft" activeCell="B9" sqref="B9"/>
    </sheetView>
  </sheetViews>
  <sheetFormatPr baseColWidth="10" defaultColWidth="11.42578125" defaultRowHeight="15" x14ac:dyDescent="0.25"/>
  <cols>
    <col min="1" max="1" width="29.85546875" bestFit="1" customWidth="1"/>
    <col min="2" max="2" width="120" style="51" customWidth="1"/>
  </cols>
  <sheetData>
    <row r="1" spans="1:2" ht="21" x14ac:dyDescent="0.25">
      <c r="A1" s="184" t="s">
        <v>0</v>
      </c>
      <c r="B1" s="184"/>
    </row>
    <row r="2" spans="1:2" ht="21" x14ac:dyDescent="0.25">
      <c r="A2" s="184" t="s">
        <v>220</v>
      </c>
      <c r="B2" s="184"/>
    </row>
    <row r="3" spans="1:2" ht="9" customHeight="1" x14ac:dyDescent="0.25">
      <c r="A3" s="52"/>
      <c r="B3" s="52"/>
    </row>
    <row r="4" spans="1:2" ht="18.75" x14ac:dyDescent="0.25">
      <c r="A4" s="185" t="s">
        <v>1</v>
      </c>
      <c r="B4" s="185"/>
    </row>
    <row r="5" spans="1:2" ht="15.75" thickBot="1" x14ac:dyDescent="0.3">
      <c r="B5"/>
    </row>
    <row r="6" spans="1:2" ht="16.5" thickBot="1" x14ac:dyDescent="0.3">
      <c r="A6" s="186" t="s">
        <v>2</v>
      </c>
      <c r="B6" s="187"/>
    </row>
    <row r="7" spans="1:2" ht="15.75" x14ac:dyDescent="0.25">
      <c r="A7" s="13" t="s">
        <v>3</v>
      </c>
      <c r="B7" s="14" t="s">
        <v>4</v>
      </c>
    </row>
    <row r="8" spans="1:2" ht="31.5" x14ac:dyDescent="0.25">
      <c r="A8" s="16" t="s">
        <v>5</v>
      </c>
      <c r="B8" s="15" t="s">
        <v>6</v>
      </c>
    </row>
    <row r="9" spans="1:2" ht="32.25" customHeight="1" x14ac:dyDescent="0.25">
      <c r="A9" s="16" t="s">
        <v>7</v>
      </c>
      <c r="B9" s="15" t="s">
        <v>8</v>
      </c>
    </row>
    <row r="10" spans="1:2" ht="31.5" customHeight="1" x14ac:dyDescent="0.25">
      <c r="A10" s="16" t="s">
        <v>9</v>
      </c>
      <c r="B10" s="15" t="s">
        <v>10</v>
      </c>
    </row>
    <row r="11" spans="1:2" ht="75.75" customHeight="1" x14ac:dyDescent="0.25">
      <c r="A11" s="16" t="s">
        <v>11</v>
      </c>
      <c r="B11" s="15" t="s">
        <v>12</v>
      </c>
    </row>
    <row r="12" spans="1:2" ht="39.75" customHeight="1" x14ac:dyDescent="0.25">
      <c r="A12" s="16" t="s">
        <v>13</v>
      </c>
      <c r="B12" s="15" t="s">
        <v>14</v>
      </c>
    </row>
    <row r="14" spans="1:2" ht="16.5" hidden="1" thickBot="1" x14ac:dyDescent="0.3">
      <c r="A14" s="186" t="s">
        <v>15</v>
      </c>
      <c r="B14" s="187"/>
    </row>
    <row r="15" spans="1:2" ht="15.75" hidden="1" x14ac:dyDescent="0.25">
      <c r="A15" s="188" t="s">
        <v>16</v>
      </c>
      <c r="B15" s="189"/>
    </row>
    <row r="16" spans="1:2" hidden="1" x14ac:dyDescent="0.25">
      <c r="A16" t="s">
        <v>17</v>
      </c>
    </row>
    <row r="17" spans="1:2" hidden="1" x14ac:dyDescent="0.25">
      <c r="A17" t="s">
        <v>18</v>
      </c>
    </row>
    <row r="18" spans="1:2" ht="30" hidden="1" customHeight="1" x14ac:dyDescent="0.25">
      <c r="A18" s="190" t="s">
        <v>19</v>
      </c>
      <c r="B18" s="190"/>
    </row>
    <row r="19" spans="1:2" ht="30" hidden="1" customHeight="1" x14ac:dyDescent="0.25">
      <c r="A19" s="190" t="s">
        <v>20</v>
      </c>
      <c r="B19" s="190"/>
    </row>
    <row r="20" spans="1:2" ht="30" hidden="1" customHeight="1" x14ac:dyDescent="0.25">
      <c r="A20" s="190" t="s">
        <v>21</v>
      </c>
      <c r="B20" s="190"/>
    </row>
    <row r="21" spans="1:2" ht="30" hidden="1" customHeight="1" x14ac:dyDescent="0.25">
      <c r="A21" s="190" t="s">
        <v>22</v>
      </c>
      <c r="B21" s="190"/>
    </row>
    <row r="22" spans="1:2" ht="30" hidden="1" customHeight="1" x14ac:dyDescent="0.25">
      <c r="A22" s="190" t="s">
        <v>23</v>
      </c>
      <c r="B22" s="190"/>
    </row>
    <row r="23" spans="1:2" hidden="1" x14ac:dyDescent="0.25">
      <c r="A23" s="190" t="s">
        <v>24</v>
      </c>
      <c r="B23" s="190"/>
    </row>
    <row r="24" spans="1:2" hidden="1" x14ac:dyDescent="0.25">
      <c r="A24" t="s">
        <v>25</v>
      </c>
    </row>
    <row r="25" spans="1:2" hidden="1" x14ac:dyDescent="0.25">
      <c r="A25" t="s">
        <v>26</v>
      </c>
    </row>
    <row r="26" spans="1:2" hidden="1" x14ac:dyDescent="0.25">
      <c r="A26" t="s">
        <v>27</v>
      </c>
    </row>
    <row r="27" spans="1:2" hidden="1" x14ac:dyDescent="0.25">
      <c r="A27" t="s">
        <v>28</v>
      </c>
    </row>
    <row r="28" spans="1:2" ht="15.75" hidden="1" x14ac:dyDescent="0.25">
      <c r="A28" s="188" t="s">
        <v>29</v>
      </c>
      <c r="B28" s="189"/>
    </row>
    <row r="29" spans="1:2" hidden="1" x14ac:dyDescent="0.25">
      <c r="A29" t="s">
        <v>30</v>
      </c>
    </row>
    <row r="30" spans="1:2" hidden="1" x14ac:dyDescent="0.25">
      <c r="A30" t="s">
        <v>31</v>
      </c>
    </row>
    <row r="31" spans="1:2" hidden="1" x14ac:dyDescent="0.25">
      <c r="A31" t="s">
        <v>32</v>
      </c>
    </row>
    <row r="32" spans="1:2" hidden="1" x14ac:dyDescent="0.25"/>
  </sheetData>
  <mergeCells count="13">
    <mergeCell ref="A15:B15"/>
    <mergeCell ref="A22:B22"/>
    <mergeCell ref="A28:B28"/>
    <mergeCell ref="A18:B18"/>
    <mergeCell ref="A19:B19"/>
    <mergeCell ref="A20:B20"/>
    <mergeCell ref="A21:B21"/>
    <mergeCell ref="A23:B23"/>
    <mergeCell ref="A1:B1"/>
    <mergeCell ref="A4:B4"/>
    <mergeCell ref="A2:B2"/>
    <mergeCell ref="A6:B6"/>
    <mergeCell ref="A14:B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62A8F-4D79-45E6-B1A3-B83C9AF63F8F}">
  <sheetPr codeName="Hoja2"/>
  <dimension ref="A1:V51"/>
  <sheetViews>
    <sheetView showGridLines="0" zoomScale="80" zoomScaleNormal="80" workbookViewId="0">
      <selection activeCell="D6" sqref="D6"/>
    </sheetView>
  </sheetViews>
  <sheetFormatPr baseColWidth="10" defaultColWidth="11.42578125" defaultRowHeight="15" x14ac:dyDescent="0.25"/>
  <cols>
    <col min="4" max="4" width="14.7109375" bestFit="1" customWidth="1"/>
    <col min="5" max="5" width="13.7109375" bestFit="1" customWidth="1"/>
    <col min="6" max="6" width="18.5703125" bestFit="1" customWidth="1"/>
    <col min="7" max="7" width="21.5703125" bestFit="1" customWidth="1"/>
    <col min="8" max="11" width="12.140625" customWidth="1"/>
    <col min="12" max="12" width="39.85546875" customWidth="1"/>
    <col min="14" max="14" width="27.42578125" bestFit="1" customWidth="1"/>
    <col min="15" max="18" width="11.42578125" customWidth="1"/>
  </cols>
  <sheetData>
    <row r="1" spans="1:22" ht="21" x14ac:dyDescent="0.25">
      <c r="A1" s="206" t="s">
        <v>33</v>
      </c>
      <c r="B1" s="206"/>
      <c r="C1" s="206"/>
      <c r="D1" s="206"/>
      <c r="E1" s="206"/>
      <c r="F1" s="206"/>
      <c r="G1" s="206"/>
      <c r="H1" s="206"/>
      <c r="I1" s="53"/>
      <c r="J1" s="53"/>
      <c r="K1" s="53"/>
    </row>
    <row r="2" spans="1:22" ht="18.75" x14ac:dyDescent="0.25">
      <c r="A2" s="207" t="s">
        <v>34</v>
      </c>
      <c r="B2" s="207"/>
      <c r="C2" s="207"/>
      <c r="D2" s="207"/>
      <c r="E2" s="207"/>
      <c r="F2" s="207"/>
      <c r="G2" s="207"/>
      <c r="H2" s="207"/>
      <c r="I2" s="54"/>
      <c r="J2" s="54"/>
      <c r="K2" s="54"/>
    </row>
    <row r="3" spans="1:22" ht="15.75" thickBot="1" x14ac:dyDescent="0.3"/>
    <row r="4" spans="1:22" ht="15.75" customHeight="1" x14ac:dyDescent="0.25">
      <c r="D4" s="203" t="s">
        <v>35</v>
      </c>
      <c r="E4" s="204"/>
      <c r="F4" s="204"/>
      <c r="G4" s="205"/>
      <c r="H4" s="204" t="s">
        <v>36</v>
      </c>
      <c r="I4" s="204"/>
      <c r="J4" s="204"/>
      <c r="K4" s="205"/>
    </row>
    <row r="5" spans="1:22" ht="45" x14ac:dyDescent="0.25">
      <c r="D5" s="101" t="s">
        <v>37</v>
      </c>
      <c r="E5" s="102" t="s">
        <v>38</v>
      </c>
      <c r="F5" s="102" t="s">
        <v>39</v>
      </c>
      <c r="G5" s="98" t="s">
        <v>40</v>
      </c>
      <c r="H5" s="102">
        <v>2024</v>
      </c>
      <c r="I5" s="103">
        <v>2025</v>
      </c>
      <c r="J5" s="103">
        <v>2026</v>
      </c>
      <c r="K5" s="104">
        <v>2027</v>
      </c>
      <c r="L5" s="98" t="s">
        <v>41</v>
      </c>
      <c r="N5" s="64" t="s">
        <v>42</v>
      </c>
      <c r="O5" s="203" t="s">
        <v>43</v>
      </c>
      <c r="P5" s="204"/>
      <c r="Q5" s="204"/>
      <c r="R5" s="205"/>
    </row>
    <row r="6" spans="1:22" ht="15" customHeight="1" x14ac:dyDescent="0.25">
      <c r="A6" s="191" t="s">
        <v>5</v>
      </c>
      <c r="B6" s="192"/>
      <c r="C6" s="192"/>
      <c r="D6" s="118" t="s">
        <v>44</v>
      </c>
      <c r="E6" s="119">
        <v>1500</v>
      </c>
      <c r="F6" s="120">
        <v>1</v>
      </c>
      <c r="G6" s="119">
        <f>E6*F6</f>
        <v>1500</v>
      </c>
      <c r="H6" s="128">
        <v>300</v>
      </c>
      <c r="I6" s="128">
        <v>1200</v>
      </c>
      <c r="J6" s="119"/>
      <c r="K6" s="119"/>
      <c r="L6" s="121" t="s">
        <v>45</v>
      </c>
      <c r="N6" s="71" t="s">
        <v>46</v>
      </c>
      <c r="O6" s="11">
        <v>2025</v>
      </c>
      <c r="P6" s="11">
        <v>2026</v>
      </c>
      <c r="Q6" s="11">
        <v>2027</v>
      </c>
      <c r="R6" s="72">
        <v>2028</v>
      </c>
      <c r="T6" s="108"/>
      <c r="U6" s="109"/>
      <c r="V6" s="109"/>
    </row>
    <row r="7" spans="1:22" ht="15" customHeight="1" x14ac:dyDescent="0.25">
      <c r="A7" s="193"/>
      <c r="B7" s="194"/>
      <c r="C7" s="194"/>
      <c r="D7" s="122" t="s">
        <v>44</v>
      </c>
      <c r="E7" s="100">
        <v>600</v>
      </c>
      <c r="F7" s="97">
        <v>3</v>
      </c>
      <c r="G7" s="100">
        <f>E7*F7</f>
        <v>1800</v>
      </c>
      <c r="H7" s="129">
        <v>360</v>
      </c>
      <c r="I7" s="128">
        <v>1440</v>
      </c>
      <c r="J7" s="96"/>
      <c r="K7" s="96"/>
      <c r="L7" s="123" t="s">
        <v>47</v>
      </c>
      <c r="N7" s="73" t="s">
        <v>5</v>
      </c>
      <c r="O7" s="43">
        <v>0</v>
      </c>
      <c r="P7" s="43">
        <v>0</v>
      </c>
      <c r="Q7" s="43">
        <v>0</v>
      </c>
      <c r="R7" s="74">
        <v>0</v>
      </c>
      <c r="T7" s="108"/>
      <c r="U7" s="109"/>
      <c r="V7" s="109"/>
    </row>
    <row r="8" spans="1:22" ht="15" customHeight="1" x14ac:dyDescent="0.25">
      <c r="A8" s="193"/>
      <c r="B8" s="194"/>
      <c r="C8" s="194"/>
      <c r="D8" s="122" t="s">
        <v>44</v>
      </c>
      <c r="E8" s="100">
        <v>600</v>
      </c>
      <c r="F8" s="97">
        <v>1</v>
      </c>
      <c r="G8" s="100">
        <f>E8*F8</f>
        <v>600</v>
      </c>
      <c r="H8" s="129">
        <v>120</v>
      </c>
      <c r="I8" s="128">
        <v>480</v>
      </c>
      <c r="J8" s="96"/>
      <c r="K8" s="96"/>
      <c r="L8" s="123" t="s">
        <v>48</v>
      </c>
      <c r="N8" s="73" t="s">
        <v>7</v>
      </c>
      <c r="O8" s="43">
        <v>0</v>
      </c>
      <c r="P8" s="43">
        <v>0</v>
      </c>
      <c r="Q8" s="43">
        <v>0</v>
      </c>
      <c r="R8" s="74">
        <v>0</v>
      </c>
      <c r="T8" s="108"/>
      <c r="U8" s="109"/>
      <c r="V8" s="109"/>
    </row>
    <row r="9" spans="1:22" ht="15" customHeight="1" x14ac:dyDescent="0.25">
      <c r="A9" s="193"/>
      <c r="B9" s="194"/>
      <c r="C9" s="194"/>
      <c r="D9" s="122" t="s">
        <v>44</v>
      </c>
      <c r="E9" s="100">
        <v>790</v>
      </c>
      <c r="F9" s="97">
        <v>1</v>
      </c>
      <c r="G9" s="100">
        <f>E9*F9</f>
        <v>790</v>
      </c>
      <c r="H9" s="129">
        <v>158</v>
      </c>
      <c r="I9" s="129">
        <v>632</v>
      </c>
      <c r="J9" s="100"/>
      <c r="K9" s="100"/>
      <c r="L9" s="123" t="s">
        <v>49</v>
      </c>
      <c r="N9" s="73" t="s">
        <v>9</v>
      </c>
      <c r="O9" s="43">
        <v>0</v>
      </c>
      <c r="P9" s="43">
        <v>0</v>
      </c>
      <c r="Q9" s="43">
        <v>0</v>
      </c>
      <c r="R9" s="74">
        <v>0</v>
      </c>
      <c r="T9" s="108"/>
      <c r="U9" s="109"/>
      <c r="V9" s="109"/>
    </row>
    <row r="10" spans="1:22" ht="15" customHeight="1" x14ac:dyDescent="0.25">
      <c r="A10" s="193"/>
      <c r="B10" s="194"/>
      <c r="C10" s="194"/>
      <c r="D10" s="122" t="s">
        <v>44</v>
      </c>
      <c r="E10" s="100">
        <v>1000</v>
      </c>
      <c r="F10" s="97">
        <v>1</v>
      </c>
      <c r="G10" s="100">
        <f>E10*F10</f>
        <v>1000</v>
      </c>
      <c r="H10" s="129">
        <v>200</v>
      </c>
      <c r="I10" s="129">
        <v>800</v>
      </c>
      <c r="J10" s="100"/>
      <c r="K10" s="100"/>
      <c r="L10" s="123" t="s">
        <v>49</v>
      </c>
      <c r="N10" s="73" t="s">
        <v>11</v>
      </c>
      <c r="O10" s="43">
        <v>0</v>
      </c>
      <c r="P10" s="43">
        <v>0</v>
      </c>
      <c r="Q10" s="43">
        <v>0</v>
      </c>
      <c r="R10" s="74">
        <v>0</v>
      </c>
      <c r="T10" s="108"/>
      <c r="U10" s="109"/>
      <c r="V10" s="109"/>
    </row>
    <row r="11" spans="1:22" ht="15" customHeight="1" x14ac:dyDescent="0.25">
      <c r="A11" s="193"/>
      <c r="B11" s="194"/>
      <c r="C11" s="194"/>
      <c r="D11" s="122" t="s">
        <v>44</v>
      </c>
      <c r="E11" s="100">
        <v>700</v>
      </c>
      <c r="F11" s="97">
        <v>1</v>
      </c>
      <c r="G11" s="100">
        <v>5000</v>
      </c>
      <c r="H11" s="129">
        <v>1000</v>
      </c>
      <c r="I11" s="129">
        <v>4000</v>
      </c>
      <c r="J11" s="100"/>
      <c r="K11" s="100"/>
      <c r="L11" s="123" t="s">
        <v>50</v>
      </c>
      <c r="N11" s="75" t="s">
        <v>13</v>
      </c>
      <c r="O11" s="70">
        <v>0</v>
      </c>
      <c r="P11" s="70">
        <v>0</v>
      </c>
      <c r="Q11" s="70">
        <v>0</v>
      </c>
      <c r="R11" s="76">
        <v>0</v>
      </c>
      <c r="T11" s="108"/>
      <c r="U11" s="109"/>
      <c r="V11" s="109"/>
    </row>
    <row r="12" spans="1:22" ht="15" customHeight="1" x14ac:dyDescent="0.25">
      <c r="A12" s="193"/>
      <c r="B12" s="194"/>
      <c r="C12" s="194"/>
      <c r="D12" s="122"/>
      <c r="E12" s="100"/>
      <c r="F12" s="97"/>
      <c r="G12" s="100"/>
      <c r="H12" s="100"/>
      <c r="I12" s="100"/>
      <c r="J12" s="100"/>
      <c r="K12" s="100"/>
      <c r="L12" s="123"/>
      <c r="N12" s="77" t="s">
        <v>51</v>
      </c>
      <c r="O12" s="78">
        <f>SUM(O7:O11)</f>
        <v>0</v>
      </c>
      <c r="P12" s="78">
        <f t="shared" ref="P12:R12" si="0">SUM(P7:P11)</f>
        <v>0</v>
      </c>
      <c r="Q12" s="78">
        <f t="shared" si="0"/>
        <v>0</v>
      </c>
      <c r="R12" s="79">
        <f t="shared" si="0"/>
        <v>0</v>
      </c>
      <c r="T12" s="108"/>
      <c r="U12" s="109"/>
      <c r="V12" s="109"/>
    </row>
    <row r="13" spans="1:22" ht="15" customHeight="1" x14ac:dyDescent="0.25">
      <c r="A13" s="193"/>
      <c r="B13" s="194"/>
      <c r="C13" s="194"/>
      <c r="D13" s="122"/>
      <c r="E13" s="100"/>
      <c r="F13" s="97"/>
      <c r="G13" s="100">
        <f t="shared" ref="G13" si="1">E13*F13</f>
        <v>0</v>
      </c>
      <c r="H13" s="100"/>
      <c r="I13" s="100"/>
      <c r="J13" s="100"/>
      <c r="K13" s="100"/>
      <c r="L13" s="123"/>
      <c r="T13" s="108"/>
      <c r="U13" s="109"/>
      <c r="V13" s="109"/>
    </row>
    <row r="14" spans="1:22" x14ac:dyDescent="0.25">
      <c r="A14" s="195"/>
      <c r="B14" s="196"/>
      <c r="C14" s="196"/>
      <c r="D14" s="124" t="s">
        <v>52</v>
      </c>
      <c r="E14" s="125">
        <f>SUM(E6:E13)</f>
        <v>5190</v>
      </c>
      <c r="F14" s="126">
        <v>1</v>
      </c>
      <c r="G14" s="125">
        <f>SUM(G6:G13)</f>
        <v>10690</v>
      </c>
      <c r="H14" s="125">
        <f>SUM(H6:H11)</f>
        <v>2138</v>
      </c>
      <c r="I14" s="125">
        <f>SUM(I6:I11)</f>
        <v>8552</v>
      </c>
      <c r="J14" s="125"/>
      <c r="K14" s="125"/>
      <c r="L14" s="127"/>
      <c r="M14" s="109"/>
      <c r="T14" s="108"/>
      <c r="U14" s="109"/>
      <c r="V14" s="109"/>
    </row>
    <row r="15" spans="1:22" x14ac:dyDescent="0.25">
      <c r="A15" s="191" t="s">
        <v>7</v>
      </c>
      <c r="B15" s="192"/>
      <c r="C15" s="192"/>
      <c r="D15" s="116" t="s">
        <v>44</v>
      </c>
      <c r="E15" s="117">
        <v>250</v>
      </c>
      <c r="F15" s="116">
        <v>6</v>
      </c>
      <c r="G15" s="117">
        <f>E15*F15</f>
        <v>1500</v>
      </c>
      <c r="H15" s="117">
        <v>300</v>
      </c>
      <c r="I15" s="117">
        <v>1200</v>
      </c>
      <c r="J15" s="117"/>
      <c r="K15" s="117"/>
      <c r="L15" s="80" t="s">
        <v>53</v>
      </c>
      <c r="T15" s="108"/>
      <c r="U15" s="109"/>
      <c r="V15" s="109"/>
    </row>
    <row r="16" spans="1:22" x14ac:dyDescent="0.25">
      <c r="A16" s="193"/>
      <c r="B16" s="194"/>
      <c r="C16" s="194"/>
      <c r="D16" s="97" t="s">
        <v>44</v>
      </c>
      <c r="E16" s="100">
        <v>150</v>
      </c>
      <c r="F16" s="97">
        <v>6</v>
      </c>
      <c r="G16" s="100">
        <f t="shared" ref="G16:G21" si="2">E16*F16</f>
        <v>900</v>
      </c>
      <c r="H16" s="100">
        <v>180</v>
      </c>
      <c r="I16" s="100">
        <v>720</v>
      </c>
      <c r="J16" s="100"/>
      <c r="K16" s="100"/>
      <c r="L16" s="97" t="s">
        <v>54</v>
      </c>
      <c r="T16" s="108"/>
      <c r="U16" s="109"/>
      <c r="V16" s="109"/>
    </row>
    <row r="17" spans="1:22" x14ac:dyDescent="0.25">
      <c r="A17" s="193"/>
      <c r="B17" s="194"/>
      <c r="C17" s="194"/>
      <c r="D17" s="97" t="s">
        <v>44</v>
      </c>
      <c r="E17" s="100">
        <v>100</v>
      </c>
      <c r="F17" s="97">
        <v>1</v>
      </c>
      <c r="G17" s="100">
        <f t="shared" si="2"/>
        <v>100</v>
      </c>
      <c r="H17" s="100">
        <v>20</v>
      </c>
      <c r="I17" s="100">
        <v>80</v>
      </c>
      <c r="J17" s="100"/>
      <c r="K17" s="100"/>
      <c r="L17" s="97" t="s">
        <v>55</v>
      </c>
      <c r="T17" s="108"/>
      <c r="U17" s="109"/>
      <c r="V17" s="109"/>
    </row>
    <row r="18" spans="1:22" x14ac:dyDescent="0.25">
      <c r="A18" s="193"/>
      <c r="B18" s="194"/>
      <c r="C18" s="194"/>
      <c r="D18" s="97" t="s">
        <v>44</v>
      </c>
      <c r="E18" s="100">
        <v>150</v>
      </c>
      <c r="F18" s="97">
        <v>10</v>
      </c>
      <c r="G18" s="100">
        <f t="shared" si="2"/>
        <v>1500</v>
      </c>
      <c r="H18" s="100">
        <v>300</v>
      </c>
      <c r="I18" s="100">
        <v>1200</v>
      </c>
      <c r="J18" s="100"/>
      <c r="K18" s="100"/>
      <c r="L18" s="97" t="s">
        <v>56</v>
      </c>
      <c r="T18" s="108"/>
      <c r="U18" s="109"/>
      <c r="V18" s="109"/>
    </row>
    <row r="19" spans="1:22" x14ac:dyDescent="0.25">
      <c r="A19" s="193"/>
      <c r="B19" s="194"/>
      <c r="C19" s="194"/>
      <c r="D19" s="97" t="s">
        <v>44</v>
      </c>
      <c r="E19" s="100">
        <v>1000</v>
      </c>
      <c r="F19" s="97">
        <v>1</v>
      </c>
      <c r="G19" s="100">
        <f t="shared" si="2"/>
        <v>1000</v>
      </c>
      <c r="H19" s="100">
        <v>200</v>
      </c>
      <c r="I19" s="100">
        <v>800</v>
      </c>
      <c r="J19" s="100"/>
      <c r="K19" s="100"/>
      <c r="L19" s="97" t="s">
        <v>50</v>
      </c>
      <c r="T19" s="108"/>
      <c r="U19" s="109"/>
      <c r="V19" s="109"/>
    </row>
    <row r="20" spans="1:22" x14ac:dyDescent="0.25">
      <c r="A20" s="193"/>
      <c r="B20" s="194"/>
      <c r="C20" s="194"/>
      <c r="D20" s="97" t="s">
        <v>44</v>
      </c>
      <c r="E20" s="100"/>
      <c r="F20" s="97"/>
      <c r="G20" s="100">
        <f t="shared" si="2"/>
        <v>0</v>
      </c>
      <c r="H20" s="100"/>
      <c r="I20" s="100"/>
      <c r="J20" s="100"/>
      <c r="K20" s="100"/>
      <c r="L20" s="97"/>
      <c r="T20" s="108"/>
      <c r="U20" s="109"/>
      <c r="V20" s="109"/>
    </row>
    <row r="21" spans="1:22" x14ac:dyDescent="0.25">
      <c r="A21" s="193"/>
      <c r="B21" s="194"/>
      <c r="C21" s="194"/>
      <c r="D21" s="97" t="s">
        <v>44</v>
      </c>
      <c r="E21" s="100"/>
      <c r="F21" s="97"/>
      <c r="G21" s="100">
        <f t="shared" si="2"/>
        <v>0</v>
      </c>
      <c r="H21" s="100"/>
      <c r="I21" s="100"/>
      <c r="J21" s="100"/>
      <c r="K21" s="100"/>
      <c r="L21" s="97"/>
      <c r="T21" s="108"/>
      <c r="U21" s="109"/>
      <c r="V21" s="109"/>
    </row>
    <row r="22" spans="1:22" x14ac:dyDescent="0.25">
      <c r="A22" s="195"/>
      <c r="B22" s="196"/>
      <c r="C22" s="196"/>
      <c r="D22" s="95" t="s">
        <v>52</v>
      </c>
      <c r="E22" s="66">
        <f>SUM(E15:E21)</f>
        <v>1650</v>
      </c>
      <c r="F22" s="67">
        <v>7</v>
      </c>
      <c r="G22" s="66">
        <f>SUM(G15:G21)</f>
        <v>5000</v>
      </c>
      <c r="H22" s="66">
        <f>SUM(H15:H19)</f>
        <v>1000</v>
      </c>
      <c r="I22" s="66">
        <f>SUM(I15:I19)</f>
        <v>4000</v>
      </c>
      <c r="J22" s="66"/>
      <c r="K22" s="89"/>
      <c r="L22" s="99"/>
      <c r="M22" s="109"/>
      <c r="T22" s="108"/>
      <c r="U22" s="109"/>
      <c r="V22" s="109"/>
    </row>
    <row r="23" spans="1:22" ht="21.75" customHeight="1" x14ac:dyDescent="0.25">
      <c r="A23" s="191" t="s">
        <v>9</v>
      </c>
      <c r="B23" s="192"/>
      <c r="C23" s="192"/>
      <c r="D23" s="92" t="s">
        <v>44</v>
      </c>
      <c r="E23" s="62">
        <v>6</v>
      </c>
      <c r="F23" s="61">
        <v>40</v>
      </c>
      <c r="G23" s="84">
        <f t="shared" ref="G23:G25" si="3">E23*F23</f>
        <v>240</v>
      </c>
      <c r="H23" s="83">
        <v>48</v>
      </c>
      <c r="I23" s="62">
        <v>192</v>
      </c>
      <c r="J23" s="62"/>
      <c r="K23" s="84"/>
      <c r="L23" s="81" t="s">
        <v>47</v>
      </c>
      <c r="T23" s="108"/>
      <c r="U23" s="109"/>
      <c r="V23" s="109"/>
    </row>
    <row r="24" spans="1:22" x14ac:dyDescent="0.25">
      <c r="A24" s="193"/>
      <c r="B24" s="194"/>
      <c r="C24" s="194"/>
      <c r="D24" s="93" t="s">
        <v>44</v>
      </c>
      <c r="E24" s="63">
        <v>6</v>
      </c>
      <c r="F24" s="12">
        <v>300</v>
      </c>
      <c r="G24" s="86">
        <f t="shared" si="3"/>
        <v>1800</v>
      </c>
      <c r="H24" s="85">
        <v>360</v>
      </c>
      <c r="I24" s="63">
        <v>1440</v>
      </c>
      <c r="J24" s="63"/>
      <c r="K24" s="86"/>
      <c r="L24" s="80" t="s">
        <v>57</v>
      </c>
      <c r="T24" s="108"/>
      <c r="U24" s="109"/>
      <c r="V24" s="109"/>
    </row>
    <row r="25" spans="1:22" x14ac:dyDescent="0.25">
      <c r="A25" s="193"/>
      <c r="B25" s="194"/>
      <c r="C25" s="194"/>
      <c r="D25" s="93" t="s">
        <v>44</v>
      </c>
      <c r="E25" s="63">
        <v>6</v>
      </c>
      <c r="F25" s="12">
        <v>40</v>
      </c>
      <c r="G25" s="86">
        <f t="shared" si="3"/>
        <v>240</v>
      </c>
      <c r="H25" s="85">
        <v>48</v>
      </c>
      <c r="I25" s="63">
        <v>192</v>
      </c>
      <c r="J25" s="63"/>
      <c r="K25" s="86"/>
      <c r="L25" s="80" t="s">
        <v>58</v>
      </c>
      <c r="T25" s="108"/>
      <c r="U25" s="109"/>
      <c r="V25" s="109"/>
    </row>
    <row r="26" spans="1:22" x14ac:dyDescent="0.25">
      <c r="A26" s="193"/>
      <c r="B26" s="194"/>
      <c r="C26" s="194"/>
      <c r="D26" s="94" t="s">
        <v>44</v>
      </c>
      <c r="E26" s="69"/>
      <c r="F26" s="68"/>
      <c r="G26" s="88">
        <f>E26*F26</f>
        <v>0</v>
      </c>
      <c r="H26" s="87"/>
      <c r="I26" s="69"/>
      <c r="J26" s="69"/>
      <c r="K26" s="88"/>
      <c r="L26" s="81"/>
      <c r="T26" s="108"/>
      <c r="U26" s="109"/>
      <c r="V26" s="109"/>
    </row>
    <row r="27" spans="1:22" x14ac:dyDescent="0.25">
      <c r="A27" s="195"/>
      <c r="B27" s="196"/>
      <c r="C27" s="196"/>
      <c r="D27" s="95" t="s">
        <v>52</v>
      </c>
      <c r="E27" s="66">
        <f>SUM(E23:E26)</f>
        <v>18</v>
      </c>
      <c r="F27" s="67">
        <f>SUM(F23:F26)</f>
        <v>380</v>
      </c>
      <c r="G27" s="89">
        <f>SUM(G23:G26)</f>
        <v>2280</v>
      </c>
      <c r="H27" s="90">
        <f>SUM(H23:H25)</f>
        <v>456</v>
      </c>
      <c r="I27" s="90">
        <f>SUM(I23:I25)</f>
        <v>1824</v>
      </c>
      <c r="J27" s="65"/>
      <c r="K27" s="91"/>
      <c r="L27" s="82"/>
      <c r="M27" s="109"/>
      <c r="T27" s="108"/>
      <c r="U27" s="109"/>
      <c r="V27" s="109"/>
    </row>
    <row r="28" spans="1:22" ht="15" customHeight="1" x14ac:dyDescent="0.25">
      <c r="A28" s="208" t="s">
        <v>59</v>
      </c>
      <c r="B28" s="209"/>
      <c r="C28" s="210"/>
      <c r="D28" s="93" t="s">
        <v>44</v>
      </c>
      <c r="E28" s="63">
        <v>1750</v>
      </c>
      <c r="F28" s="12">
        <v>1</v>
      </c>
      <c r="G28" s="86">
        <f t="shared" ref="G28:G31" si="4">E28*F28</f>
        <v>1750</v>
      </c>
      <c r="H28" s="85">
        <v>350</v>
      </c>
      <c r="I28" s="110">
        <v>1400</v>
      </c>
      <c r="J28" s="110"/>
      <c r="K28" s="111"/>
      <c r="L28" s="81" t="s">
        <v>50</v>
      </c>
      <c r="T28" s="108"/>
      <c r="U28" s="109"/>
      <c r="V28" s="109"/>
    </row>
    <row r="29" spans="1:22" ht="15" customHeight="1" x14ac:dyDescent="0.25">
      <c r="A29" s="211"/>
      <c r="B29" s="212"/>
      <c r="C29" s="213"/>
      <c r="D29" s="93" t="s">
        <v>44</v>
      </c>
      <c r="E29" s="63">
        <v>500</v>
      </c>
      <c r="F29" s="12">
        <v>1</v>
      </c>
      <c r="G29" s="86">
        <f t="shared" si="4"/>
        <v>500</v>
      </c>
      <c r="H29" s="85">
        <v>100</v>
      </c>
      <c r="I29" s="110">
        <v>400</v>
      </c>
      <c r="J29" s="110"/>
      <c r="K29" s="111"/>
      <c r="L29" s="81" t="s">
        <v>50</v>
      </c>
      <c r="T29" s="108"/>
      <c r="U29" s="109"/>
      <c r="V29" s="109"/>
    </row>
    <row r="30" spans="1:22" ht="15" customHeight="1" x14ac:dyDescent="0.25">
      <c r="A30" s="211"/>
      <c r="B30" s="212"/>
      <c r="C30" s="213"/>
      <c r="D30" s="93" t="s">
        <v>44</v>
      </c>
      <c r="E30" s="63">
        <v>300</v>
      </c>
      <c r="F30" s="12">
        <v>1</v>
      </c>
      <c r="G30" s="86">
        <f t="shared" si="4"/>
        <v>300</v>
      </c>
      <c r="H30" s="85">
        <v>60</v>
      </c>
      <c r="I30" s="110">
        <v>240</v>
      </c>
      <c r="J30" s="110"/>
      <c r="K30" s="111"/>
      <c r="L30" s="113" t="s">
        <v>50</v>
      </c>
      <c r="T30" s="108"/>
      <c r="U30" s="109"/>
      <c r="V30" s="109"/>
    </row>
    <row r="31" spans="1:22" ht="15" customHeight="1" x14ac:dyDescent="0.25">
      <c r="A31" s="211"/>
      <c r="B31" s="212"/>
      <c r="C31" s="213"/>
      <c r="D31" s="93" t="s">
        <v>44</v>
      </c>
      <c r="E31" s="63">
        <v>1000</v>
      </c>
      <c r="F31" s="12">
        <v>1</v>
      </c>
      <c r="G31" s="86">
        <f t="shared" si="4"/>
        <v>1000</v>
      </c>
      <c r="H31" s="85">
        <v>200</v>
      </c>
      <c r="I31" s="110">
        <v>800</v>
      </c>
      <c r="J31" s="110"/>
      <c r="K31" s="111"/>
      <c r="L31" s="81" t="s">
        <v>50</v>
      </c>
      <c r="T31" s="108"/>
      <c r="U31" s="109"/>
      <c r="V31" s="109"/>
    </row>
    <row r="32" spans="1:22" ht="15" customHeight="1" x14ac:dyDescent="0.25">
      <c r="A32" s="211"/>
      <c r="B32" s="212"/>
      <c r="C32" s="213"/>
      <c r="D32" s="93" t="s">
        <v>44</v>
      </c>
      <c r="E32" s="63">
        <v>500</v>
      </c>
      <c r="F32" s="12">
        <v>1</v>
      </c>
      <c r="G32" s="86">
        <f t="shared" ref="G32" si="5">E32*F32</f>
        <v>500</v>
      </c>
      <c r="H32" s="85">
        <v>100</v>
      </c>
      <c r="I32" s="110">
        <v>400</v>
      </c>
      <c r="J32" s="110"/>
      <c r="K32" s="111"/>
      <c r="L32" s="112" t="s">
        <v>50</v>
      </c>
      <c r="T32" s="108"/>
      <c r="U32" s="109"/>
      <c r="V32" s="109"/>
    </row>
    <row r="33" spans="1:22" ht="15" customHeight="1" x14ac:dyDescent="0.25">
      <c r="A33" s="211"/>
      <c r="B33" s="212"/>
      <c r="C33" s="213"/>
      <c r="D33" s="93" t="s">
        <v>44</v>
      </c>
      <c r="E33" s="63">
        <v>250</v>
      </c>
      <c r="F33" s="12">
        <v>1</v>
      </c>
      <c r="G33" s="86">
        <f t="shared" ref="G33:G34" si="6">E33*F33</f>
        <v>250</v>
      </c>
      <c r="H33" s="85">
        <v>50</v>
      </c>
      <c r="I33" s="110">
        <v>200</v>
      </c>
      <c r="J33" s="110"/>
      <c r="K33" s="111"/>
      <c r="L33" s="112" t="s">
        <v>50</v>
      </c>
      <c r="T33" s="108"/>
      <c r="U33" s="109"/>
      <c r="V33" s="109"/>
    </row>
    <row r="34" spans="1:22" ht="15" customHeight="1" x14ac:dyDescent="0.25">
      <c r="A34" s="211"/>
      <c r="B34" s="212"/>
      <c r="C34" s="213"/>
      <c r="D34" s="93" t="s">
        <v>44</v>
      </c>
      <c r="E34" s="63">
        <v>500</v>
      </c>
      <c r="F34" s="12">
        <v>1</v>
      </c>
      <c r="G34" s="86">
        <f t="shared" si="6"/>
        <v>500</v>
      </c>
      <c r="H34" s="85">
        <v>100</v>
      </c>
      <c r="I34" s="110">
        <v>400</v>
      </c>
      <c r="J34" s="110"/>
      <c r="K34" s="111"/>
      <c r="L34" s="112" t="s">
        <v>50</v>
      </c>
      <c r="T34" s="108"/>
      <c r="U34" s="109"/>
      <c r="V34" s="109"/>
    </row>
    <row r="35" spans="1:22" ht="15" customHeight="1" x14ac:dyDescent="0.25">
      <c r="A35" s="211"/>
      <c r="B35" s="212"/>
      <c r="C35" s="213"/>
      <c r="D35" s="93" t="s">
        <v>44</v>
      </c>
      <c r="E35" s="63">
        <v>500</v>
      </c>
      <c r="F35" s="12">
        <v>8</v>
      </c>
      <c r="G35" s="86">
        <f t="shared" ref="G35:G38" si="7">E35*F35</f>
        <v>4000</v>
      </c>
      <c r="H35" s="85">
        <v>800</v>
      </c>
      <c r="I35" s="110">
        <v>3200</v>
      </c>
      <c r="J35" s="110"/>
      <c r="K35" s="111"/>
      <c r="L35" s="112" t="s">
        <v>60</v>
      </c>
      <c r="T35" s="108"/>
      <c r="U35" s="109"/>
      <c r="V35" s="109"/>
    </row>
    <row r="36" spans="1:22" ht="15" customHeight="1" x14ac:dyDescent="0.25">
      <c r="A36" s="211"/>
      <c r="B36" s="212"/>
      <c r="C36" s="213"/>
      <c r="D36" s="93" t="s">
        <v>44</v>
      </c>
      <c r="E36" s="63">
        <v>510</v>
      </c>
      <c r="F36" s="12">
        <v>3</v>
      </c>
      <c r="G36" s="86">
        <f t="shared" si="7"/>
        <v>1530</v>
      </c>
      <c r="H36" s="85">
        <v>306</v>
      </c>
      <c r="I36" s="110">
        <v>1224</v>
      </c>
      <c r="J36" s="110"/>
      <c r="K36" s="111"/>
      <c r="L36" s="112" t="s">
        <v>60</v>
      </c>
      <c r="T36" s="108"/>
      <c r="U36" s="109"/>
      <c r="V36" s="109"/>
    </row>
    <row r="37" spans="1:22" ht="15" customHeight="1" x14ac:dyDescent="0.25">
      <c r="A37" s="211"/>
      <c r="B37" s="212"/>
      <c r="C37" s="213"/>
      <c r="D37" s="93" t="s">
        <v>44</v>
      </c>
      <c r="E37" s="63">
        <v>470</v>
      </c>
      <c r="F37" s="12">
        <v>2</v>
      </c>
      <c r="G37" s="86">
        <f t="shared" si="7"/>
        <v>940</v>
      </c>
      <c r="H37" s="85">
        <v>188</v>
      </c>
      <c r="I37" s="110">
        <v>752</v>
      </c>
      <c r="J37" s="110"/>
      <c r="K37" s="111"/>
      <c r="L37" s="112" t="s">
        <v>60</v>
      </c>
      <c r="T37" s="108"/>
      <c r="U37" s="109"/>
      <c r="V37" s="109"/>
    </row>
    <row r="38" spans="1:22" ht="15" customHeight="1" x14ac:dyDescent="0.25">
      <c r="A38" s="211"/>
      <c r="B38" s="212"/>
      <c r="C38" s="213"/>
      <c r="D38" s="93" t="s">
        <v>44</v>
      </c>
      <c r="E38" s="63">
        <v>450</v>
      </c>
      <c r="F38" s="114">
        <v>2</v>
      </c>
      <c r="G38" s="86">
        <f t="shared" si="7"/>
        <v>900</v>
      </c>
      <c r="H38" s="115">
        <v>180</v>
      </c>
      <c r="I38" s="110">
        <v>720</v>
      </c>
      <c r="J38" s="110"/>
      <c r="K38" s="111"/>
      <c r="L38" s="112" t="s">
        <v>56</v>
      </c>
      <c r="T38" s="108"/>
      <c r="U38" s="109"/>
      <c r="V38" s="109"/>
    </row>
    <row r="39" spans="1:22" ht="15.75" customHeight="1" x14ac:dyDescent="0.25">
      <c r="A39" s="214"/>
      <c r="B39" s="215"/>
      <c r="C39" s="216"/>
      <c r="D39" s="95" t="s">
        <v>52</v>
      </c>
      <c r="E39" s="66">
        <f>SUM(E28:E37)</f>
        <v>6280</v>
      </c>
      <c r="F39" s="67">
        <v>1</v>
      </c>
      <c r="G39" s="89">
        <f>SUM(G28:G38)</f>
        <v>12170</v>
      </c>
      <c r="H39" s="90">
        <f>SUM(H28:H38)</f>
        <v>2434</v>
      </c>
      <c r="I39" s="90">
        <f>SUM(I28:I38)</f>
        <v>9736</v>
      </c>
      <c r="J39" s="65"/>
      <c r="K39" s="91"/>
      <c r="L39" s="82"/>
      <c r="M39" s="109"/>
      <c r="T39" s="108"/>
      <c r="U39" s="109"/>
      <c r="V39" s="109"/>
    </row>
    <row r="40" spans="1:22" x14ac:dyDescent="0.25">
      <c r="A40" s="197" t="s">
        <v>61</v>
      </c>
      <c r="B40" s="198"/>
      <c r="C40" s="198"/>
      <c r="D40" s="92" t="s">
        <v>44</v>
      </c>
      <c r="E40" s="62">
        <v>1000</v>
      </c>
      <c r="F40" s="61">
        <v>1</v>
      </c>
      <c r="G40" s="84">
        <f t="shared" ref="G40:G44" si="8">E40*F40</f>
        <v>1000</v>
      </c>
      <c r="H40" s="83">
        <v>200</v>
      </c>
      <c r="I40" s="62">
        <v>800</v>
      </c>
      <c r="J40" s="62"/>
      <c r="K40" s="84"/>
      <c r="L40" s="80" t="s">
        <v>62</v>
      </c>
      <c r="T40" s="108"/>
      <c r="U40" s="109"/>
      <c r="V40" s="109"/>
    </row>
    <row r="41" spans="1:22" x14ac:dyDescent="0.25">
      <c r="A41" s="199"/>
      <c r="B41" s="200"/>
      <c r="C41" s="200"/>
      <c r="D41" s="93" t="s">
        <v>44</v>
      </c>
      <c r="E41" s="63"/>
      <c r="F41" s="12">
        <v>1</v>
      </c>
      <c r="G41" s="86">
        <f t="shared" si="8"/>
        <v>0</v>
      </c>
      <c r="H41" s="85"/>
      <c r="I41" s="63"/>
      <c r="J41" s="63"/>
      <c r="K41" s="86"/>
      <c r="L41" s="81"/>
      <c r="T41" s="108"/>
      <c r="U41" s="109"/>
      <c r="V41" s="109"/>
    </row>
    <row r="42" spans="1:22" x14ac:dyDescent="0.25">
      <c r="A42" s="199"/>
      <c r="B42" s="200"/>
      <c r="C42" s="200"/>
      <c r="D42" s="93" t="s">
        <v>44</v>
      </c>
      <c r="E42" s="63"/>
      <c r="F42" s="12">
        <v>1</v>
      </c>
      <c r="G42" s="86">
        <f t="shared" si="8"/>
        <v>0</v>
      </c>
      <c r="H42" s="85"/>
      <c r="I42" s="63"/>
      <c r="J42" s="63"/>
      <c r="K42" s="86"/>
      <c r="L42" s="81"/>
      <c r="T42" s="108"/>
      <c r="U42" s="109"/>
      <c r="V42" s="109"/>
    </row>
    <row r="43" spans="1:22" x14ac:dyDescent="0.25">
      <c r="A43" s="199"/>
      <c r="B43" s="200"/>
      <c r="C43" s="200"/>
      <c r="D43" s="93" t="s">
        <v>44</v>
      </c>
      <c r="E43" s="63"/>
      <c r="F43" s="12">
        <v>1</v>
      </c>
      <c r="G43" s="86">
        <f t="shared" si="8"/>
        <v>0</v>
      </c>
      <c r="H43" s="85"/>
      <c r="I43" s="63"/>
      <c r="J43" s="63"/>
      <c r="K43" s="86"/>
      <c r="L43" s="81"/>
      <c r="T43" s="108"/>
      <c r="U43" s="109"/>
      <c r="V43" s="109"/>
    </row>
    <row r="44" spans="1:22" ht="15.75" thickBot="1" x14ac:dyDescent="0.3">
      <c r="A44" s="199"/>
      <c r="B44" s="200"/>
      <c r="C44" s="200"/>
      <c r="D44" s="94" t="s">
        <v>44</v>
      </c>
      <c r="E44" s="69"/>
      <c r="F44" s="68">
        <v>1</v>
      </c>
      <c r="G44" s="88">
        <f t="shared" si="8"/>
        <v>0</v>
      </c>
      <c r="H44" s="87"/>
      <c r="I44" s="69"/>
      <c r="J44" s="69"/>
      <c r="K44" s="88"/>
      <c r="L44" s="81"/>
      <c r="T44" s="108"/>
      <c r="U44" s="109"/>
      <c r="V44" s="109"/>
    </row>
    <row r="45" spans="1:22" ht="16.5" thickTop="1" thickBot="1" x14ac:dyDescent="0.3">
      <c r="A45" s="201"/>
      <c r="B45" s="202"/>
      <c r="C45" s="202"/>
      <c r="D45" s="95" t="s">
        <v>52</v>
      </c>
      <c r="E45" s="66">
        <f>SUM(E40:E44)</f>
        <v>1000</v>
      </c>
      <c r="F45" s="67">
        <v>1</v>
      </c>
      <c r="G45" s="89">
        <f>SUM(G40:G44)</f>
        <v>1000</v>
      </c>
      <c r="H45" s="90">
        <f>SUM(H40:H44)</f>
        <v>200</v>
      </c>
      <c r="I45" s="90">
        <f>SUM(I40:I44)</f>
        <v>800</v>
      </c>
      <c r="J45" s="65"/>
      <c r="K45" s="91"/>
      <c r="L45" s="82"/>
      <c r="M45" s="109"/>
      <c r="T45" s="108"/>
      <c r="U45" s="109"/>
      <c r="V45" s="109"/>
    </row>
    <row r="46" spans="1:22" x14ac:dyDescent="0.25">
      <c r="T46" s="108"/>
      <c r="U46" s="109"/>
      <c r="V46" s="109"/>
    </row>
    <row r="47" spans="1:22" x14ac:dyDescent="0.25">
      <c r="G47" s="109"/>
      <c r="H47" s="109"/>
      <c r="I47" s="109"/>
      <c r="K47" s="109"/>
    </row>
    <row r="49" spans="8:8" x14ac:dyDescent="0.25">
      <c r="H49" s="108"/>
    </row>
    <row r="50" spans="8:8" x14ac:dyDescent="0.25">
      <c r="H50" s="109"/>
    </row>
    <row r="51" spans="8:8" x14ac:dyDescent="0.25">
      <c r="H51" s="109"/>
    </row>
  </sheetData>
  <mergeCells count="10">
    <mergeCell ref="A23:C27"/>
    <mergeCell ref="A40:C45"/>
    <mergeCell ref="D4:G4"/>
    <mergeCell ref="O5:R5"/>
    <mergeCell ref="A1:H1"/>
    <mergeCell ref="A2:H2"/>
    <mergeCell ref="H4:K4"/>
    <mergeCell ref="A6:C14"/>
    <mergeCell ref="A15:C22"/>
    <mergeCell ref="A28:C39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AQ132"/>
  <sheetViews>
    <sheetView showGridLines="0" zoomScale="75" zoomScaleNormal="7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47" sqref="D47"/>
    </sheetView>
  </sheetViews>
  <sheetFormatPr baseColWidth="10" defaultColWidth="0" defaultRowHeight="11.25" zeroHeight="1" x14ac:dyDescent="0.25"/>
  <cols>
    <col min="1" max="1" width="3" style="19" customWidth="1"/>
    <col min="2" max="2" width="7.28515625" style="41" bestFit="1" customWidth="1"/>
    <col min="3" max="3" width="67" style="19" customWidth="1"/>
    <col min="4" max="39" width="5.28515625" style="19" customWidth="1"/>
    <col min="40" max="41" width="14.28515625" style="19" customWidth="1"/>
    <col min="42" max="42" width="12.42578125" style="19" customWidth="1"/>
    <col min="43" max="43" width="3" style="19" customWidth="1"/>
    <col min="44" max="16384" width="12.42578125" style="19" hidden="1"/>
  </cols>
  <sheetData>
    <row r="1" spans="1:43" s="2" customFormat="1" ht="6.95" customHeight="1" x14ac:dyDescent="0.25">
      <c r="B1" s="17"/>
    </row>
    <row r="2" spans="1:43" s="2" customFormat="1" ht="26.25" x14ac:dyDescent="0.25">
      <c r="B2" s="17"/>
      <c r="D2" s="221" t="s">
        <v>63</v>
      </c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18" t="s">
        <v>64</v>
      </c>
      <c r="AO2" s="18"/>
      <c r="AP2" s="18" t="s">
        <v>65</v>
      </c>
    </row>
    <row r="3" spans="1:43" s="2" customFormat="1" ht="6.95" customHeight="1" x14ac:dyDescent="0.25">
      <c r="B3" s="17"/>
    </row>
    <row r="4" spans="1:43" s="2" customFormat="1" ht="23.25" x14ac:dyDescent="0.25">
      <c r="B4" s="222" t="s">
        <v>66</v>
      </c>
      <c r="C4" s="222"/>
      <c r="AP4" s="3" t="s">
        <v>67</v>
      </c>
    </row>
    <row r="5" spans="1:43" s="2" customFormat="1" ht="6.95" customHeight="1" thickBot="1" x14ac:dyDescent="0.3">
      <c r="B5" s="223"/>
      <c r="C5" s="223"/>
    </row>
    <row r="6" spans="1:43" ht="18" thickBot="1" x14ac:dyDescent="0.3">
      <c r="B6" s="224" t="s">
        <v>68</v>
      </c>
      <c r="C6" s="225"/>
      <c r="D6" s="228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8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8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8"/>
      <c r="AN6" s="219" t="s">
        <v>69</v>
      </c>
      <c r="AO6" s="56"/>
    </row>
    <row r="7" spans="1:43" ht="15.75" thickBot="1" x14ac:dyDescent="0.3">
      <c r="B7" s="226"/>
      <c r="C7" s="227"/>
      <c r="D7" s="20" t="s">
        <v>70</v>
      </c>
      <c r="E7" s="21" t="s">
        <v>71</v>
      </c>
      <c r="F7" s="21" t="s">
        <v>72</v>
      </c>
      <c r="G7" s="21" t="s">
        <v>73</v>
      </c>
      <c r="H7" s="21" t="s">
        <v>74</v>
      </c>
      <c r="I7" s="21" t="s">
        <v>75</v>
      </c>
      <c r="J7" s="21" t="s">
        <v>76</v>
      </c>
      <c r="K7" s="21" t="s">
        <v>77</v>
      </c>
      <c r="L7" s="21" t="s">
        <v>78</v>
      </c>
      <c r="M7" s="21" t="s">
        <v>79</v>
      </c>
      <c r="N7" s="21" t="s">
        <v>80</v>
      </c>
      <c r="O7" s="22" t="s">
        <v>81</v>
      </c>
      <c r="P7" s="21" t="s">
        <v>82</v>
      </c>
      <c r="Q7" s="21" t="s">
        <v>83</v>
      </c>
      <c r="R7" s="21" t="s">
        <v>84</v>
      </c>
      <c r="S7" s="21" t="s">
        <v>85</v>
      </c>
      <c r="T7" s="21" t="s">
        <v>86</v>
      </c>
      <c r="U7" s="21" t="s">
        <v>87</v>
      </c>
      <c r="V7" s="21" t="s">
        <v>88</v>
      </c>
      <c r="W7" s="21" t="s">
        <v>89</v>
      </c>
      <c r="X7" s="21" t="s">
        <v>90</v>
      </c>
      <c r="Y7" s="21" t="s">
        <v>91</v>
      </c>
      <c r="Z7" s="21" t="s">
        <v>92</v>
      </c>
      <c r="AA7" s="22" t="s">
        <v>93</v>
      </c>
      <c r="AB7" s="21" t="s">
        <v>94</v>
      </c>
      <c r="AC7" s="21" t="s">
        <v>95</v>
      </c>
      <c r="AD7" s="60" t="s">
        <v>96</v>
      </c>
      <c r="AE7" s="21" t="s">
        <v>97</v>
      </c>
      <c r="AF7" s="60" t="s">
        <v>98</v>
      </c>
      <c r="AG7" s="21" t="s">
        <v>99</v>
      </c>
      <c r="AH7" s="60" t="s">
        <v>100</v>
      </c>
      <c r="AI7" s="60" t="s">
        <v>101</v>
      </c>
      <c r="AJ7" s="60" t="s">
        <v>102</v>
      </c>
      <c r="AK7" s="21" t="s">
        <v>103</v>
      </c>
      <c r="AL7" s="60" t="s">
        <v>104</v>
      </c>
      <c r="AM7" s="22" t="s">
        <v>105</v>
      </c>
      <c r="AN7" s="220"/>
      <c r="AO7" s="56"/>
    </row>
    <row r="8" spans="1:43" ht="98.25" customHeight="1" x14ac:dyDescent="0.25">
      <c r="B8" s="23" t="s">
        <v>106</v>
      </c>
      <c r="C8" s="106" t="s">
        <v>107</v>
      </c>
      <c r="D8" s="24" t="s">
        <v>64</v>
      </c>
      <c r="E8" s="25">
        <f t="shared" ref="E8:H8" si="0">COUNTA(E9:E11)</f>
        <v>1</v>
      </c>
      <c r="F8" s="24">
        <f t="shared" si="0"/>
        <v>1</v>
      </c>
      <c r="G8" s="24">
        <f t="shared" si="0"/>
        <v>1</v>
      </c>
      <c r="H8" s="24">
        <f t="shared" si="0"/>
        <v>1</v>
      </c>
      <c r="I8" s="25">
        <f t="shared" ref="I8:AM8" si="1">COUNTA(I9:I11)</f>
        <v>1</v>
      </c>
      <c r="J8" s="25">
        <f t="shared" si="1"/>
        <v>1</v>
      </c>
      <c r="K8" s="25">
        <f t="shared" si="1"/>
        <v>1</v>
      </c>
      <c r="L8" s="25">
        <f t="shared" si="1"/>
        <v>1</v>
      </c>
      <c r="M8" s="25">
        <f t="shared" si="1"/>
        <v>0</v>
      </c>
      <c r="N8" s="25">
        <f t="shared" si="1"/>
        <v>0</v>
      </c>
      <c r="O8" s="26">
        <f t="shared" si="1"/>
        <v>0</v>
      </c>
      <c r="P8" s="24">
        <f t="shared" si="1"/>
        <v>0</v>
      </c>
      <c r="Q8" s="25">
        <f t="shared" si="1"/>
        <v>0</v>
      </c>
      <c r="R8" s="25">
        <f t="shared" si="1"/>
        <v>0</v>
      </c>
      <c r="S8" s="25">
        <f t="shared" si="1"/>
        <v>0</v>
      </c>
      <c r="T8" s="25">
        <f t="shared" si="1"/>
        <v>0</v>
      </c>
      <c r="U8" s="25">
        <f t="shared" si="1"/>
        <v>0</v>
      </c>
      <c r="V8" s="25">
        <f t="shared" si="1"/>
        <v>0</v>
      </c>
      <c r="W8" s="25">
        <f t="shared" si="1"/>
        <v>0</v>
      </c>
      <c r="X8" s="25">
        <f t="shared" si="1"/>
        <v>0</v>
      </c>
      <c r="Y8" s="25">
        <f t="shared" si="1"/>
        <v>0</v>
      </c>
      <c r="Z8" s="25">
        <f t="shared" si="1"/>
        <v>0</v>
      </c>
      <c r="AA8" s="26">
        <f t="shared" si="1"/>
        <v>0</v>
      </c>
      <c r="AB8" s="24">
        <f t="shared" si="1"/>
        <v>0</v>
      </c>
      <c r="AC8" s="25">
        <f t="shared" si="1"/>
        <v>0</v>
      </c>
      <c r="AD8" s="25">
        <f t="shared" si="1"/>
        <v>0</v>
      </c>
      <c r="AE8" s="25">
        <f t="shared" si="1"/>
        <v>0</v>
      </c>
      <c r="AF8" s="25">
        <f t="shared" si="1"/>
        <v>0</v>
      </c>
      <c r="AG8" s="25">
        <f t="shared" si="1"/>
        <v>0</v>
      </c>
      <c r="AH8" s="25">
        <f t="shared" si="1"/>
        <v>0</v>
      </c>
      <c r="AI8" s="25">
        <f t="shared" si="1"/>
        <v>0</v>
      </c>
      <c r="AJ8" s="25">
        <f t="shared" si="1"/>
        <v>0</v>
      </c>
      <c r="AK8" s="25">
        <f t="shared" si="1"/>
        <v>0</v>
      </c>
      <c r="AL8" s="25">
        <f t="shared" si="1"/>
        <v>0</v>
      </c>
      <c r="AM8" s="26">
        <f t="shared" si="1"/>
        <v>0</v>
      </c>
      <c r="AN8" s="27">
        <f>COUNTIF(D8:AM8,"&gt;0")</f>
        <v>8</v>
      </c>
      <c r="AO8" s="57"/>
    </row>
    <row r="9" spans="1:43" s="34" customFormat="1" ht="31.5" customHeight="1" x14ac:dyDescent="0.25">
      <c r="A9" s="19"/>
      <c r="B9" s="28" t="s">
        <v>108</v>
      </c>
      <c r="C9" s="107" t="s">
        <v>109</v>
      </c>
      <c r="D9" s="30" t="s">
        <v>64</v>
      </c>
      <c r="E9" s="31" t="s">
        <v>64</v>
      </c>
      <c r="F9" s="31" t="s">
        <v>64</v>
      </c>
      <c r="G9" s="31" t="s">
        <v>64</v>
      </c>
      <c r="H9" s="31" t="s">
        <v>64</v>
      </c>
      <c r="I9" s="31" t="s">
        <v>64</v>
      </c>
      <c r="J9" s="31"/>
      <c r="K9" s="31"/>
      <c r="L9" s="31"/>
      <c r="M9" s="31"/>
      <c r="N9" s="31"/>
      <c r="O9" s="32"/>
      <c r="P9" s="30"/>
      <c r="Q9" s="31"/>
      <c r="R9" s="31"/>
      <c r="S9" s="31"/>
      <c r="T9" s="31"/>
      <c r="U9" s="31"/>
      <c r="V9" s="31"/>
      <c r="W9" s="31"/>
      <c r="X9" s="31"/>
      <c r="Y9" s="31"/>
      <c r="Z9" s="31"/>
      <c r="AA9" s="32"/>
      <c r="AB9" s="30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2"/>
      <c r="AN9" s="33">
        <f>COUNTA('Planificación (Gantt)'!$D9:$AM9)</f>
        <v>6</v>
      </c>
      <c r="AO9" s="58"/>
      <c r="AP9" s="19"/>
      <c r="AQ9" s="19"/>
    </row>
    <row r="10" spans="1:43" s="34" customFormat="1" ht="15.75" x14ac:dyDescent="0.25">
      <c r="A10" s="19"/>
      <c r="B10" s="28" t="s">
        <v>110</v>
      </c>
      <c r="C10" s="29" t="s">
        <v>111</v>
      </c>
      <c r="D10" s="30"/>
      <c r="E10" s="31"/>
      <c r="F10" s="31"/>
      <c r="G10" s="31"/>
      <c r="H10" s="31"/>
      <c r="I10" s="31"/>
      <c r="J10" s="31" t="s">
        <v>64</v>
      </c>
      <c r="K10" s="31"/>
      <c r="L10" s="31"/>
      <c r="M10" s="31"/>
      <c r="N10" s="31"/>
      <c r="O10" s="32"/>
      <c r="P10" s="30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2"/>
      <c r="AB10" s="30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2"/>
      <c r="AN10" s="33">
        <f>COUNTA('Planificación (Gantt)'!$D10:$AM10)</f>
        <v>1</v>
      </c>
      <c r="AO10" s="58"/>
      <c r="AP10" s="19"/>
      <c r="AQ10" s="19"/>
    </row>
    <row r="11" spans="1:43" s="34" customFormat="1" ht="15.75" x14ac:dyDescent="0.25">
      <c r="A11" s="19"/>
      <c r="B11" s="28" t="s">
        <v>112</v>
      </c>
      <c r="C11" s="29" t="s">
        <v>113</v>
      </c>
      <c r="D11" s="30"/>
      <c r="E11" s="31"/>
      <c r="F11" s="31"/>
      <c r="G11" s="31"/>
      <c r="H11" s="31"/>
      <c r="I11" s="31"/>
      <c r="J11" s="31"/>
      <c r="K11" s="31" t="s">
        <v>64</v>
      </c>
      <c r="L11" s="31" t="s">
        <v>64</v>
      </c>
      <c r="M11" s="31"/>
      <c r="N11" s="31"/>
      <c r="O11" s="32"/>
      <c r="P11" s="30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2"/>
      <c r="AB11" s="30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2"/>
      <c r="AN11" s="33">
        <f>COUNTA('Planificación (Gantt)'!$D11:$AM11)</f>
        <v>2</v>
      </c>
      <c r="AO11" s="58"/>
      <c r="AP11" s="19"/>
      <c r="AQ11" s="19"/>
    </row>
    <row r="12" spans="1:43" ht="147" customHeight="1" x14ac:dyDescent="0.25">
      <c r="B12" s="131" t="s">
        <v>114</v>
      </c>
      <c r="C12" s="106" t="s">
        <v>115</v>
      </c>
      <c r="D12" s="24">
        <f t="shared" ref="D12:AM12" si="2">COUNTA(D13:D27)</f>
        <v>7</v>
      </c>
      <c r="E12" s="25">
        <f t="shared" si="2"/>
        <v>8</v>
      </c>
      <c r="F12" s="25">
        <f t="shared" si="2"/>
        <v>4</v>
      </c>
      <c r="G12" s="25">
        <f t="shared" si="2"/>
        <v>4</v>
      </c>
      <c r="H12" s="25">
        <f t="shared" si="2"/>
        <v>1</v>
      </c>
      <c r="I12" s="25">
        <f t="shared" si="2"/>
        <v>1</v>
      </c>
      <c r="J12" s="25">
        <f t="shared" si="2"/>
        <v>1</v>
      </c>
      <c r="K12" s="25">
        <f t="shared" si="2"/>
        <v>1</v>
      </c>
      <c r="L12" s="25">
        <f t="shared" si="2"/>
        <v>0</v>
      </c>
      <c r="M12" s="25">
        <f t="shared" si="2"/>
        <v>0</v>
      </c>
      <c r="N12" s="25">
        <f t="shared" si="2"/>
        <v>0</v>
      </c>
      <c r="O12" s="26">
        <f t="shared" si="2"/>
        <v>0</v>
      </c>
      <c r="P12" s="24">
        <f t="shared" si="2"/>
        <v>0</v>
      </c>
      <c r="Q12" s="25">
        <f t="shared" si="2"/>
        <v>0</v>
      </c>
      <c r="R12" s="25">
        <f t="shared" si="2"/>
        <v>0</v>
      </c>
      <c r="S12" s="25">
        <f t="shared" si="2"/>
        <v>0</v>
      </c>
      <c r="T12" s="25">
        <f t="shared" si="2"/>
        <v>0</v>
      </c>
      <c r="U12" s="25">
        <f t="shared" si="2"/>
        <v>0</v>
      </c>
      <c r="V12" s="25">
        <f t="shared" si="2"/>
        <v>0</v>
      </c>
      <c r="W12" s="25">
        <f t="shared" si="2"/>
        <v>0</v>
      </c>
      <c r="X12" s="25">
        <f t="shared" si="2"/>
        <v>0</v>
      </c>
      <c r="Y12" s="25">
        <f t="shared" si="2"/>
        <v>0</v>
      </c>
      <c r="Z12" s="25">
        <f t="shared" si="2"/>
        <v>0</v>
      </c>
      <c r="AA12" s="26">
        <f t="shared" si="2"/>
        <v>0</v>
      </c>
      <c r="AB12" s="24">
        <f t="shared" si="2"/>
        <v>0</v>
      </c>
      <c r="AC12" s="25">
        <f t="shared" si="2"/>
        <v>0</v>
      </c>
      <c r="AD12" s="25">
        <f t="shared" si="2"/>
        <v>0</v>
      </c>
      <c r="AE12" s="25">
        <f t="shared" si="2"/>
        <v>0</v>
      </c>
      <c r="AF12" s="25">
        <f t="shared" si="2"/>
        <v>0</v>
      </c>
      <c r="AG12" s="25">
        <f t="shared" si="2"/>
        <v>0</v>
      </c>
      <c r="AH12" s="25">
        <f t="shared" si="2"/>
        <v>0</v>
      </c>
      <c r="AI12" s="25">
        <f t="shared" si="2"/>
        <v>0</v>
      </c>
      <c r="AJ12" s="25">
        <f t="shared" si="2"/>
        <v>0</v>
      </c>
      <c r="AK12" s="25">
        <f t="shared" si="2"/>
        <v>0</v>
      </c>
      <c r="AL12" s="25">
        <f t="shared" si="2"/>
        <v>0</v>
      </c>
      <c r="AM12" s="26">
        <f t="shared" si="2"/>
        <v>0</v>
      </c>
      <c r="AN12" s="27">
        <f>COUNTIF(D12:AM12,"&gt;0")</f>
        <v>8</v>
      </c>
      <c r="AO12" s="57"/>
    </row>
    <row r="13" spans="1:43" s="34" customFormat="1" ht="15.75" x14ac:dyDescent="0.25">
      <c r="A13" s="19"/>
      <c r="B13" s="28" t="s">
        <v>116</v>
      </c>
      <c r="C13" s="29" t="s">
        <v>117</v>
      </c>
      <c r="D13" s="30" t="s">
        <v>64</v>
      </c>
      <c r="E13" s="30" t="s">
        <v>64</v>
      </c>
      <c r="F13" s="31"/>
      <c r="G13" s="31"/>
      <c r="H13" s="31"/>
      <c r="I13" s="31"/>
      <c r="J13" s="31"/>
      <c r="K13" s="31"/>
      <c r="L13" s="31"/>
      <c r="M13" s="31"/>
      <c r="N13" s="31"/>
      <c r="O13" s="32"/>
      <c r="P13" s="30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2"/>
      <c r="AB13" s="30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2"/>
      <c r="AN13" s="33">
        <f>COUNTA('Planificación (Gantt)'!$D13:$AM13)</f>
        <v>2</v>
      </c>
      <c r="AO13" s="58"/>
      <c r="AP13" s="19"/>
      <c r="AQ13" s="19"/>
    </row>
    <row r="14" spans="1:43" s="34" customFormat="1" ht="25.5" customHeight="1" x14ac:dyDescent="0.25">
      <c r="A14" s="19"/>
      <c r="B14" s="28" t="s">
        <v>118</v>
      </c>
      <c r="C14" s="107" t="s">
        <v>119</v>
      </c>
      <c r="D14" s="30"/>
      <c r="E14" s="31" t="s">
        <v>64</v>
      </c>
      <c r="F14" s="31" t="s">
        <v>64</v>
      </c>
      <c r="G14" s="31" t="s">
        <v>64</v>
      </c>
      <c r="H14" s="31"/>
      <c r="I14" s="31"/>
      <c r="J14" s="31"/>
      <c r="K14" s="31"/>
      <c r="L14" s="31"/>
      <c r="M14" s="31"/>
      <c r="N14" s="31"/>
      <c r="O14" s="32"/>
      <c r="P14" s="30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2"/>
      <c r="AB14" s="30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2"/>
      <c r="AN14" s="33">
        <f>COUNTA('Planificación (Gantt)'!$D14:$AM14)</f>
        <v>3</v>
      </c>
      <c r="AO14" s="58"/>
      <c r="AP14" s="19"/>
      <c r="AQ14" s="19"/>
    </row>
    <row r="15" spans="1:43" s="34" customFormat="1" ht="41.25" customHeight="1" x14ac:dyDescent="0.25">
      <c r="A15" s="19"/>
      <c r="B15" s="28" t="s">
        <v>120</v>
      </c>
      <c r="C15" s="107" t="s">
        <v>121</v>
      </c>
      <c r="D15" s="30"/>
      <c r="E15" s="31" t="s">
        <v>64</v>
      </c>
      <c r="F15" s="31" t="s">
        <v>64</v>
      </c>
      <c r="G15" s="31" t="s">
        <v>64</v>
      </c>
      <c r="H15" s="31"/>
      <c r="I15" s="31"/>
      <c r="J15" s="31"/>
      <c r="K15" s="31"/>
      <c r="L15" s="31"/>
      <c r="M15" s="31"/>
      <c r="N15" s="31"/>
      <c r="O15" s="32"/>
      <c r="P15" s="30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2"/>
      <c r="AB15" s="30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2"/>
      <c r="AN15" s="33">
        <f>COUNTA('Planificación (Gantt)'!$D15:$AM15)</f>
        <v>3</v>
      </c>
      <c r="AO15" s="58"/>
      <c r="AP15" s="19"/>
      <c r="AQ15" s="19"/>
    </row>
    <row r="16" spans="1:43" s="34" customFormat="1" ht="15.75" x14ac:dyDescent="0.25">
      <c r="A16" s="19"/>
      <c r="B16" s="28" t="s">
        <v>122</v>
      </c>
      <c r="C16" s="29" t="s">
        <v>117</v>
      </c>
      <c r="D16" s="30" t="s">
        <v>64</v>
      </c>
      <c r="E16" s="30" t="s">
        <v>64</v>
      </c>
      <c r="F16" s="31"/>
      <c r="G16" s="31"/>
      <c r="H16" s="31"/>
      <c r="I16" s="31"/>
      <c r="J16" s="31"/>
      <c r="K16" s="31"/>
      <c r="L16" s="31"/>
      <c r="M16" s="31"/>
      <c r="N16" s="31"/>
      <c r="O16" s="32"/>
      <c r="P16" s="30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2"/>
      <c r="AB16" s="30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2"/>
      <c r="AN16" s="33">
        <f>COUNTA('Planificación (Gantt)'!$D16:$AM16)</f>
        <v>2</v>
      </c>
      <c r="AO16" s="58"/>
      <c r="AP16" s="19"/>
      <c r="AQ16" s="19"/>
    </row>
    <row r="17" spans="1:43" s="34" customFormat="1" ht="27.75" customHeight="1" x14ac:dyDescent="0.25">
      <c r="A17" s="19"/>
      <c r="B17" s="28" t="s">
        <v>123</v>
      </c>
      <c r="C17" s="107" t="s">
        <v>119</v>
      </c>
      <c r="D17" s="30" t="s">
        <v>64</v>
      </c>
      <c r="E17" s="30" t="s">
        <v>64</v>
      </c>
      <c r="F17" s="31"/>
      <c r="G17" s="31"/>
      <c r="H17" s="31"/>
      <c r="I17" s="31"/>
      <c r="J17" s="31"/>
      <c r="K17" s="31"/>
      <c r="L17" s="31"/>
      <c r="M17" s="31"/>
      <c r="N17" s="31"/>
      <c r="O17" s="32"/>
      <c r="P17" s="30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2"/>
      <c r="AB17" s="30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2"/>
      <c r="AN17" s="33">
        <f>COUNTA('Planificación (Gantt)'!$D17:$AM17)</f>
        <v>2</v>
      </c>
      <c r="AO17" s="58"/>
      <c r="AP17" s="19"/>
      <c r="AQ17" s="19"/>
    </row>
    <row r="18" spans="1:43" s="34" customFormat="1" ht="38.25" customHeight="1" x14ac:dyDescent="0.25">
      <c r="A18" s="19"/>
      <c r="B18" s="28" t="s">
        <v>124</v>
      </c>
      <c r="C18" s="107" t="s">
        <v>125</v>
      </c>
      <c r="D18" s="30"/>
      <c r="E18" s="31" t="s">
        <v>64</v>
      </c>
      <c r="F18" s="31" t="s">
        <v>64</v>
      </c>
      <c r="G18" s="31"/>
      <c r="H18" s="31"/>
      <c r="I18" s="31"/>
      <c r="J18" s="31"/>
      <c r="K18" s="31"/>
      <c r="L18" s="31"/>
      <c r="M18" s="31"/>
      <c r="N18" s="31"/>
      <c r="O18" s="32"/>
      <c r="P18" s="30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2"/>
      <c r="AB18" s="30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2"/>
      <c r="AN18" s="33"/>
      <c r="AO18" s="58"/>
      <c r="AP18" s="19"/>
      <c r="AQ18" s="19"/>
    </row>
    <row r="19" spans="1:43" s="34" customFormat="1" ht="38.25" customHeight="1" x14ac:dyDescent="0.25">
      <c r="A19" s="19"/>
      <c r="B19" s="28" t="s">
        <v>126</v>
      </c>
      <c r="C19" s="107" t="s">
        <v>127</v>
      </c>
      <c r="D19" s="30" t="s">
        <v>64</v>
      </c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2"/>
      <c r="P19" s="30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2"/>
      <c r="AB19" s="30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2"/>
      <c r="AN19" s="33"/>
      <c r="AO19" s="58"/>
      <c r="AP19" s="19"/>
      <c r="AQ19" s="19"/>
    </row>
    <row r="20" spans="1:43" s="34" customFormat="1" ht="38.25" customHeight="1" x14ac:dyDescent="0.25">
      <c r="A20" s="19"/>
      <c r="B20" s="28" t="s">
        <v>128</v>
      </c>
      <c r="C20" s="107" t="s">
        <v>129</v>
      </c>
      <c r="D20" s="30" t="s">
        <v>64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2"/>
      <c r="P20" s="30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2"/>
      <c r="AB20" s="30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2"/>
      <c r="AN20" s="33"/>
      <c r="AO20" s="58"/>
      <c r="AP20" s="19"/>
      <c r="AQ20" s="19"/>
    </row>
    <row r="21" spans="1:43" s="34" customFormat="1" ht="38.25" customHeight="1" x14ac:dyDescent="0.25">
      <c r="A21" s="19"/>
      <c r="B21" s="28" t="s">
        <v>130</v>
      </c>
      <c r="C21" s="107" t="s">
        <v>131</v>
      </c>
      <c r="D21" s="30" t="s">
        <v>64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2"/>
      <c r="P21" s="30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2"/>
      <c r="AB21" s="30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2"/>
      <c r="AN21" s="33"/>
      <c r="AO21" s="58"/>
      <c r="AP21" s="19"/>
      <c r="AQ21" s="19"/>
    </row>
    <row r="22" spans="1:43" s="34" customFormat="1" ht="38.25" customHeight="1" x14ac:dyDescent="0.25">
      <c r="A22" s="19"/>
      <c r="B22" s="28" t="s">
        <v>132</v>
      </c>
      <c r="C22" s="107" t="s">
        <v>133</v>
      </c>
      <c r="D22" s="30"/>
      <c r="E22" s="31" t="s">
        <v>64</v>
      </c>
      <c r="F22" s="31"/>
      <c r="G22" s="31"/>
      <c r="H22" s="31"/>
      <c r="I22" s="31"/>
      <c r="J22" s="31"/>
      <c r="K22" s="31"/>
      <c r="L22" s="31"/>
      <c r="M22" s="31"/>
      <c r="N22" s="31"/>
      <c r="O22" s="32"/>
      <c r="P22" s="30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2"/>
      <c r="AB22" s="30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2"/>
      <c r="AN22" s="33"/>
      <c r="AO22" s="58"/>
      <c r="AP22" s="19"/>
      <c r="AQ22" s="19"/>
    </row>
    <row r="23" spans="1:43" s="34" customFormat="1" ht="38.25" customHeight="1" x14ac:dyDescent="0.25">
      <c r="A23" s="19"/>
      <c r="B23" s="28" t="s">
        <v>134</v>
      </c>
      <c r="C23" s="107" t="s">
        <v>135</v>
      </c>
      <c r="D23" s="30"/>
      <c r="E23" s="31"/>
      <c r="F23" s="31" t="s">
        <v>64</v>
      </c>
      <c r="G23" s="31" t="s">
        <v>64</v>
      </c>
      <c r="H23" s="31"/>
      <c r="I23" s="31"/>
      <c r="J23" s="31"/>
      <c r="K23" s="31"/>
      <c r="L23" s="31"/>
      <c r="M23" s="31"/>
      <c r="N23" s="31"/>
      <c r="O23" s="32"/>
      <c r="P23" s="30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2"/>
      <c r="AB23" s="30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2"/>
      <c r="AN23" s="33"/>
      <c r="AO23" s="58"/>
      <c r="AP23" s="19"/>
      <c r="AQ23" s="19"/>
    </row>
    <row r="24" spans="1:43" s="34" customFormat="1" ht="38.25" customHeight="1" x14ac:dyDescent="0.25">
      <c r="A24" s="19"/>
      <c r="B24" s="28" t="s">
        <v>136</v>
      </c>
      <c r="C24" s="107" t="s">
        <v>137</v>
      </c>
      <c r="D24" s="30" t="s">
        <v>64</v>
      </c>
      <c r="E24" s="31" t="s">
        <v>64</v>
      </c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30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2"/>
      <c r="AB24" s="30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2"/>
      <c r="AN24" s="33"/>
      <c r="AO24" s="58"/>
      <c r="AP24" s="19"/>
      <c r="AQ24" s="19"/>
    </row>
    <row r="25" spans="1:43" s="34" customFormat="1" ht="38.25" customHeight="1" x14ac:dyDescent="0.25">
      <c r="A25" s="19"/>
      <c r="B25" s="28" t="s">
        <v>138</v>
      </c>
      <c r="C25" s="107" t="s">
        <v>139</v>
      </c>
      <c r="D25" s="30"/>
      <c r="E25" s="31"/>
      <c r="F25" s="31"/>
      <c r="G25" s="31" t="s">
        <v>64</v>
      </c>
      <c r="H25" s="31" t="s">
        <v>64</v>
      </c>
      <c r="I25" s="31" t="s">
        <v>64</v>
      </c>
      <c r="J25" s="31"/>
      <c r="K25" s="31"/>
      <c r="L25" s="31"/>
      <c r="M25" s="31"/>
      <c r="N25" s="31"/>
      <c r="O25" s="32"/>
      <c r="P25" s="30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2"/>
      <c r="AB25" s="30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2"/>
      <c r="AN25" s="33"/>
      <c r="AO25" s="58"/>
      <c r="AP25" s="19"/>
      <c r="AQ25" s="19"/>
    </row>
    <row r="26" spans="1:43" s="34" customFormat="1" ht="38.25" customHeight="1" x14ac:dyDescent="0.25">
      <c r="A26" s="19"/>
      <c r="B26" s="28" t="s">
        <v>140</v>
      </c>
      <c r="C26" s="107" t="s">
        <v>141</v>
      </c>
      <c r="D26" s="30"/>
      <c r="E26" s="31"/>
      <c r="F26" s="31"/>
      <c r="G26" s="31"/>
      <c r="H26" s="31"/>
      <c r="I26" s="31"/>
      <c r="J26" s="31" t="s">
        <v>64</v>
      </c>
      <c r="K26" s="31" t="s">
        <v>64</v>
      </c>
      <c r="L26" s="31"/>
      <c r="M26" s="31"/>
      <c r="N26" s="31"/>
      <c r="O26" s="32"/>
      <c r="P26" s="30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2"/>
      <c r="AB26" s="30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2"/>
      <c r="AN26" s="33"/>
      <c r="AO26" s="58"/>
      <c r="AP26" s="19"/>
      <c r="AQ26" s="19"/>
    </row>
    <row r="27" spans="1:43" s="34" customFormat="1" ht="16.5" thickBot="1" x14ac:dyDescent="0.3">
      <c r="A27" s="19"/>
      <c r="B27" s="28" t="s">
        <v>142</v>
      </c>
      <c r="C27" s="29" t="s">
        <v>143</v>
      </c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2"/>
      <c r="P27" s="30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2"/>
      <c r="AB27" s="30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2"/>
      <c r="AN27" s="33">
        <f>COUNTA('Planificación (Gantt)'!$D27:$AM27)</f>
        <v>0</v>
      </c>
      <c r="AO27" s="58"/>
      <c r="AP27" s="19"/>
      <c r="AQ27" s="19"/>
    </row>
    <row r="28" spans="1:43" ht="109.5" customHeight="1" x14ac:dyDescent="0.25">
      <c r="B28" s="23" t="s">
        <v>144</v>
      </c>
      <c r="C28" s="106" t="s">
        <v>145</v>
      </c>
      <c r="D28" s="24">
        <f t="shared" ref="D28:AM28" si="3">COUNTA(D29:D49)</f>
        <v>1</v>
      </c>
      <c r="E28" s="25">
        <f t="shared" si="3"/>
        <v>2</v>
      </c>
      <c r="F28" s="25">
        <f t="shared" si="3"/>
        <v>4</v>
      </c>
      <c r="G28" s="25">
        <f t="shared" si="3"/>
        <v>7</v>
      </c>
      <c r="H28" s="25">
        <f t="shared" si="3"/>
        <v>7</v>
      </c>
      <c r="I28" s="25">
        <f t="shared" si="3"/>
        <v>11</v>
      </c>
      <c r="J28" s="25">
        <f t="shared" si="3"/>
        <v>10</v>
      </c>
      <c r="K28" s="25">
        <f t="shared" si="3"/>
        <v>6</v>
      </c>
      <c r="L28" s="25">
        <f t="shared" si="3"/>
        <v>5</v>
      </c>
      <c r="M28" s="25">
        <f t="shared" si="3"/>
        <v>5</v>
      </c>
      <c r="N28" s="25">
        <f t="shared" si="3"/>
        <v>2</v>
      </c>
      <c r="O28" s="26">
        <f t="shared" si="3"/>
        <v>1</v>
      </c>
      <c r="P28" s="24">
        <f t="shared" si="3"/>
        <v>0</v>
      </c>
      <c r="Q28" s="25">
        <f t="shared" si="3"/>
        <v>0</v>
      </c>
      <c r="R28" s="25">
        <f t="shared" si="3"/>
        <v>0</v>
      </c>
      <c r="S28" s="25">
        <f t="shared" si="3"/>
        <v>0</v>
      </c>
      <c r="T28" s="25">
        <f t="shared" si="3"/>
        <v>0</v>
      </c>
      <c r="U28" s="25">
        <f t="shared" si="3"/>
        <v>0</v>
      </c>
      <c r="V28" s="25">
        <f t="shared" si="3"/>
        <v>0</v>
      </c>
      <c r="W28" s="25">
        <f t="shared" si="3"/>
        <v>0</v>
      </c>
      <c r="X28" s="25">
        <f t="shared" si="3"/>
        <v>0</v>
      </c>
      <c r="Y28" s="25">
        <f t="shared" si="3"/>
        <v>0</v>
      </c>
      <c r="Z28" s="25">
        <f t="shared" si="3"/>
        <v>0</v>
      </c>
      <c r="AA28" s="26">
        <f t="shared" si="3"/>
        <v>0</v>
      </c>
      <c r="AB28" s="24">
        <f t="shared" si="3"/>
        <v>0</v>
      </c>
      <c r="AC28" s="25">
        <f t="shared" si="3"/>
        <v>0</v>
      </c>
      <c r="AD28" s="25">
        <f t="shared" si="3"/>
        <v>0</v>
      </c>
      <c r="AE28" s="25">
        <f t="shared" si="3"/>
        <v>0</v>
      </c>
      <c r="AF28" s="25">
        <f t="shared" si="3"/>
        <v>0</v>
      </c>
      <c r="AG28" s="25">
        <f t="shared" si="3"/>
        <v>0</v>
      </c>
      <c r="AH28" s="25">
        <f t="shared" si="3"/>
        <v>0</v>
      </c>
      <c r="AI28" s="25">
        <f t="shared" si="3"/>
        <v>0</v>
      </c>
      <c r="AJ28" s="25">
        <f t="shared" si="3"/>
        <v>0</v>
      </c>
      <c r="AK28" s="25">
        <f t="shared" si="3"/>
        <v>0</v>
      </c>
      <c r="AL28" s="25">
        <f t="shared" si="3"/>
        <v>0</v>
      </c>
      <c r="AM28" s="26">
        <f t="shared" si="3"/>
        <v>0</v>
      </c>
      <c r="AN28" s="27">
        <f>COUNTIF(D28:AM28,"&gt;0")</f>
        <v>12</v>
      </c>
      <c r="AO28" s="57"/>
    </row>
    <row r="29" spans="1:43" s="34" customFormat="1" ht="15.75" x14ac:dyDescent="0.25">
      <c r="A29" s="19"/>
      <c r="B29" s="28" t="s">
        <v>146</v>
      </c>
      <c r="C29" s="29" t="s">
        <v>147</v>
      </c>
      <c r="D29" s="30"/>
      <c r="E29" s="31"/>
      <c r="F29" s="31" t="s">
        <v>64</v>
      </c>
      <c r="G29" s="31" t="s">
        <v>64</v>
      </c>
      <c r="H29" s="31"/>
      <c r="I29" s="31"/>
      <c r="J29" s="31"/>
      <c r="K29" s="31"/>
      <c r="L29" s="31"/>
      <c r="M29" s="31"/>
      <c r="N29" s="31"/>
      <c r="O29" s="32"/>
      <c r="P29" s="30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2"/>
      <c r="AB29" s="30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2"/>
      <c r="AN29" s="33">
        <f>COUNTA('Planificación (Gantt)'!$D29:$AM29)</f>
        <v>2</v>
      </c>
      <c r="AO29" s="58"/>
      <c r="AP29" s="19"/>
      <c r="AQ29" s="19"/>
    </row>
    <row r="30" spans="1:43" s="34" customFormat="1" ht="33.75" customHeight="1" x14ac:dyDescent="0.25">
      <c r="A30" s="19"/>
      <c r="B30" s="28" t="s">
        <v>148</v>
      </c>
      <c r="C30" s="107" t="s">
        <v>149</v>
      </c>
      <c r="D30" s="30"/>
      <c r="E30" s="31"/>
      <c r="F30" s="31" t="s">
        <v>64</v>
      </c>
      <c r="G30" s="31" t="s">
        <v>64</v>
      </c>
      <c r="H30" s="31"/>
      <c r="I30" s="31"/>
      <c r="J30" s="31"/>
      <c r="K30" s="31"/>
      <c r="L30" s="31"/>
      <c r="M30" s="31"/>
      <c r="N30" s="31"/>
      <c r="O30" s="32"/>
      <c r="P30" s="30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0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2"/>
      <c r="AN30" s="33">
        <f>COUNTA('Planificación (Gantt)'!$D30:$AM30)</f>
        <v>2</v>
      </c>
      <c r="AO30" s="58"/>
      <c r="AP30" s="19"/>
      <c r="AQ30" s="19"/>
    </row>
    <row r="31" spans="1:43" s="34" customFormat="1" ht="33.75" customHeight="1" x14ac:dyDescent="0.25">
      <c r="A31" s="19"/>
      <c r="B31" s="28" t="s">
        <v>150</v>
      </c>
      <c r="C31" s="107" t="s">
        <v>151</v>
      </c>
      <c r="D31" s="30"/>
      <c r="E31" s="31"/>
      <c r="F31" s="31"/>
      <c r="G31" s="31" t="s">
        <v>64</v>
      </c>
      <c r="H31" s="31" t="s">
        <v>64</v>
      </c>
      <c r="I31" s="31"/>
      <c r="J31" s="31"/>
      <c r="K31" s="31"/>
      <c r="L31" s="31"/>
      <c r="M31" s="31"/>
      <c r="N31" s="31"/>
      <c r="O31" s="32"/>
      <c r="P31" s="30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2"/>
      <c r="AB31" s="30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2"/>
      <c r="AN31" s="33"/>
      <c r="AO31" s="58"/>
      <c r="AP31" s="19"/>
      <c r="AQ31" s="19"/>
    </row>
    <row r="32" spans="1:43" s="34" customFormat="1" ht="15.75" x14ac:dyDescent="0.25">
      <c r="A32" s="19"/>
      <c r="B32" s="28" t="s">
        <v>152</v>
      </c>
      <c r="C32" s="29" t="s">
        <v>153</v>
      </c>
      <c r="D32" s="30"/>
      <c r="E32" s="31"/>
      <c r="F32" s="31"/>
      <c r="G32" s="31" t="s">
        <v>64</v>
      </c>
      <c r="H32" s="31" t="s">
        <v>64</v>
      </c>
      <c r="I32" s="31" t="s">
        <v>64</v>
      </c>
      <c r="J32" s="31"/>
      <c r="K32" s="31"/>
      <c r="L32" s="31"/>
      <c r="M32" s="31"/>
      <c r="N32" s="31"/>
      <c r="O32" s="32"/>
      <c r="P32" s="30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2"/>
      <c r="AB32" s="30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2"/>
      <c r="AN32" s="33">
        <f>COUNTA('Planificación (Gantt)'!$D32:$AM32)</f>
        <v>3</v>
      </c>
      <c r="AO32" s="58"/>
      <c r="AP32" s="19"/>
      <c r="AQ32" s="19"/>
    </row>
    <row r="33" spans="1:43" s="34" customFormat="1" ht="15.75" x14ac:dyDescent="0.25">
      <c r="A33" s="19"/>
      <c r="B33" s="28" t="s">
        <v>154</v>
      </c>
      <c r="C33" s="29" t="s">
        <v>155</v>
      </c>
      <c r="D33" s="30"/>
      <c r="E33" s="31"/>
      <c r="F33" s="31"/>
      <c r="G33" s="31"/>
      <c r="H33" s="31"/>
      <c r="I33" s="31" t="s">
        <v>64</v>
      </c>
      <c r="J33" s="31" t="s">
        <v>64</v>
      </c>
      <c r="K33" s="31"/>
      <c r="L33" s="31"/>
      <c r="M33" s="31"/>
      <c r="N33" s="31"/>
      <c r="O33" s="32"/>
      <c r="P33" s="30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2"/>
      <c r="AB33" s="30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2"/>
      <c r="AN33" s="33">
        <f>COUNTA('Planificación (Gantt)'!$D33:$AM33)</f>
        <v>2</v>
      </c>
      <c r="AO33" s="58"/>
      <c r="AP33" s="19"/>
      <c r="AQ33" s="19"/>
    </row>
    <row r="34" spans="1:43" s="34" customFormat="1" ht="15.75" x14ac:dyDescent="0.25">
      <c r="A34" s="19"/>
      <c r="B34" s="28" t="s">
        <v>156</v>
      </c>
      <c r="C34" s="29" t="s">
        <v>157</v>
      </c>
      <c r="D34" s="30"/>
      <c r="E34" s="31"/>
      <c r="F34" s="31" t="s">
        <v>64</v>
      </c>
      <c r="G34" s="31" t="s">
        <v>64</v>
      </c>
      <c r="H34" s="31"/>
      <c r="I34" s="31"/>
      <c r="J34" s="31"/>
      <c r="K34" s="31"/>
      <c r="L34" s="31"/>
      <c r="M34" s="31"/>
      <c r="N34" s="31"/>
      <c r="O34" s="32"/>
      <c r="P34" s="30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2"/>
      <c r="AB34" s="30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2"/>
      <c r="AN34" s="33">
        <f>COUNTA('Planificación (Gantt)'!$D34:$AM34)</f>
        <v>2</v>
      </c>
      <c r="AO34" s="58"/>
      <c r="AP34" s="19"/>
      <c r="AQ34" s="19"/>
    </row>
    <row r="35" spans="1:43" s="34" customFormat="1" ht="15.75" x14ac:dyDescent="0.25">
      <c r="A35" s="19"/>
      <c r="B35" s="28" t="s">
        <v>158</v>
      </c>
      <c r="C35" s="29" t="s">
        <v>159</v>
      </c>
      <c r="D35" s="30"/>
      <c r="E35" s="31"/>
      <c r="F35" s="31"/>
      <c r="G35" s="31" t="s">
        <v>64</v>
      </c>
      <c r="H35" s="31" t="s">
        <v>64</v>
      </c>
      <c r="I35" s="31"/>
      <c r="J35" s="31"/>
      <c r="K35" s="31"/>
      <c r="L35" s="31"/>
      <c r="M35" s="31"/>
      <c r="N35" s="31"/>
      <c r="O35" s="32"/>
      <c r="P35" s="30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0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2"/>
      <c r="AN35" s="33"/>
      <c r="AO35" s="58"/>
      <c r="AP35" s="19"/>
      <c r="AQ35" s="19"/>
    </row>
    <row r="36" spans="1:43" s="34" customFormat="1" ht="15.75" x14ac:dyDescent="0.25">
      <c r="A36" s="19"/>
      <c r="B36" s="28" t="s">
        <v>160</v>
      </c>
      <c r="C36" s="29" t="s">
        <v>161</v>
      </c>
      <c r="D36" s="30"/>
      <c r="E36" s="31"/>
      <c r="F36" s="31"/>
      <c r="G36" s="31"/>
      <c r="H36" s="31" t="s">
        <v>64</v>
      </c>
      <c r="I36" s="31" t="s">
        <v>64</v>
      </c>
      <c r="J36" s="31"/>
      <c r="K36" s="31"/>
      <c r="L36" s="31"/>
      <c r="M36" s="31"/>
      <c r="N36" s="31"/>
      <c r="O36" s="32"/>
      <c r="P36" s="30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2"/>
      <c r="AB36" s="30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2"/>
      <c r="AN36" s="33"/>
      <c r="AO36" s="58"/>
      <c r="AP36" s="19"/>
      <c r="AQ36" s="19"/>
    </row>
    <row r="37" spans="1:43" s="34" customFormat="1" ht="15.75" x14ac:dyDescent="0.25">
      <c r="A37" s="19"/>
      <c r="B37" s="28" t="s">
        <v>162</v>
      </c>
      <c r="C37" s="29" t="s">
        <v>163</v>
      </c>
      <c r="D37" s="30"/>
      <c r="E37" s="31"/>
      <c r="F37" s="31"/>
      <c r="G37" s="31"/>
      <c r="H37" s="31"/>
      <c r="I37" s="31" t="s">
        <v>64</v>
      </c>
      <c r="J37" s="31"/>
      <c r="K37" s="31"/>
      <c r="L37" s="31"/>
      <c r="M37" s="31"/>
      <c r="N37" s="31"/>
      <c r="O37" s="32"/>
      <c r="P37" s="30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2"/>
      <c r="AB37" s="30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2"/>
      <c r="AN37" s="33"/>
      <c r="AO37" s="58"/>
      <c r="AP37" s="19"/>
      <c r="AQ37" s="19"/>
    </row>
    <row r="38" spans="1:43" s="34" customFormat="1" ht="15.75" x14ac:dyDescent="0.25">
      <c r="A38" s="19"/>
      <c r="B38" s="28" t="s">
        <v>164</v>
      </c>
      <c r="C38" s="29" t="s">
        <v>165</v>
      </c>
      <c r="D38" s="30"/>
      <c r="E38" s="31"/>
      <c r="F38" s="31"/>
      <c r="G38" s="31"/>
      <c r="H38" s="31"/>
      <c r="I38" s="31"/>
      <c r="J38" s="31" t="s">
        <v>64</v>
      </c>
      <c r="K38" s="31" t="s">
        <v>64</v>
      </c>
      <c r="L38" s="31"/>
      <c r="M38" s="31"/>
      <c r="N38" s="31"/>
      <c r="O38" s="32"/>
      <c r="P38" s="30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2"/>
      <c r="AB38" s="30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2"/>
      <c r="AN38" s="33"/>
      <c r="AO38" s="58"/>
      <c r="AP38" s="19"/>
      <c r="AQ38" s="19"/>
    </row>
    <row r="39" spans="1:43" s="34" customFormat="1" ht="15.75" x14ac:dyDescent="0.25">
      <c r="A39" s="19"/>
      <c r="B39" s="28" t="s">
        <v>166</v>
      </c>
      <c r="C39" s="29" t="s">
        <v>167</v>
      </c>
      <c r="D39" s="30"/>
      <c r="E39" s="31"/>
      <c r="F39" s="31"/>
      <c r="G39" s="31"/>
      <c r="H39" s="31"/>
      <c r="I39" s="31"/>
      <c r="J39" s="31"/>
      <c r="K39" s="31" t="s">
        <v>64</v>
      </c>
      <c r="L39" s="31" t="s">
        <v>64</v>
      </c>
      <c r="M39" s="31" t="s">
        <v>64</v>
      </c>
      <c r="N39" s="31"/>
      <c r="O39" s="32"/>
      <c r="P39" s="30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2"/>
      <c r="AB39" s="30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2"/>
      <c r="AN39" s="33"/>
      <c r="AO39" s="58"/>
      <c r="AP39" s="19"/>
      <c r="AQ39" s="19"/>
    </row>
    <row r="40" spans="1:43" s="34" customFormat="1" ht="24" x14ac:dyDescent="0.25">
      <c r="A40" s="19"/>
      <c r="B40" s="28" t="s">
        <v>168</v>
      </c>
      <c r="C40" s="107" t="s">
        <v>169</v>
      </c>
      <c r="D40" s="30"/>
      <c r="E40" s="31"/>
      <c r="F40" s="31"/>
      <c r="G40" s="31"/>
      <c r="H40" s="31" t="s">
        <v>64</v>
      </c>
      <c r="I40" s="31" t="s">
        <v>64</v>
      </c>
      <c r="J40" s="31"/>
      <c r="K40" s="31"/>
      <c r="L40" s="31"/>
      <c r="M40" s="31"/>
      <c r="N40" s="31"/>
      <c r="O40" s="32"/>
      <c r="P40" s="30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0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2"/>
      <c r="AN40" s="33"/>
      <c r="AO40" s="58"/>
      <c r="AP40" s="19"/>
      <c r="AQ40" s="19"/>
    </row>
    <row r="41" spans="1:43" s="34" customFormat="1" ht="32.25" customHeight="1" x14ac:dyDescent="0.25">
      <c r="A41" s="19"/>
      <c r="B41" s="28" t="s">
        <v>170</v>
      </c>
      <c r="C41" s="107" t="s">
        <v>171</v>
      </c>
      <c r="D41" s="30"/>
      <c r="E41" s="31"/>
      <c r="F41" s="31"/>
      <c r="G41" s="31"/>
      <c r="H41" s="31"/>
      <c r="I41" s="31" t="s">
        <v>64</v>
      </c>
      <c r="J41" s="31" t="s">
        <v>64</v>
      </c>
      <c r="K41" s="31"/>
      <c r="L41" s="31"/>
      <c r="M41" s="31"/>
      <c r="N41" s="31"/>
      <c r="O41" s="32"/>
      <c r="P41" s="30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2"/>
      <c r="AB41" s="30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2"/>
      <c r="AN41" s="33"/>
      <c r="AO41" s="58"/>
      <c r="AP41" s="19"/>
      <c r="AQ41" s="19"/>
    </row>
    <row r="42" spans="1:43" s="34" customFormat="1" ht="32.25" customHeight="1" x14ac:dyDescent="0.25">
      <c r="A42" s="19"/>
      <c r="B42" s="28" t="s">
        <v>172</v>
      </c>
      <c r="C42" s="107" t="s">
        <v>173</v>
      </c>
      <c r="D42" s="30"/>
      <c r="E42" s="31"/>
      <c r="F42" s="31"/>
      <c r="G42" s="31"/>
      <c r="H42" s="31"/>
      <c r="I42" s="31" t="s">
        <v>64</v>
      </c>
      <c r="J42" s="31" t="s">
        <v>64</v>
      </c>
      <c r="K42" s="31"/>
      <c r="L42" s="31"/>
      <c r="M42" s="31"/>
      <c r="N42" s="31"/>
      <c r="O42" s="32"/>
      <c r="P42" s="30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2"/>
      <c r="AB42" s="30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2"/>
      <c r="AN42" s="33"/>
      <c r="AO42" s="58"/>
      <c r="AP42" s="19"/>
      <c r="AQ42" s="19"/>
    </row>
    <row r="43" spans="1:43" s="34" customFormat="1" ht="32.25" customHeight="1" x14ac:dyDescent="0.25">
      <c r="A43" s="19"/>
      <c r="B43" s="28" t="s">
        <v>174</v>
      </c>
      <c r="C43" s="107" t="s">
        <v>175</v>
      </c>
      <c r="D43" s="30"/>
      <c r="E43" s="31"/>
      <c r="F43" s="31"/>
      <c r="G43" s="31"/>
      <c r="H43" s="31" t="s">
        <v>64</v>
      </c>
      <c r="I43" s="31" t="s">
        <v>64</v>
      </c>
      <c r="J43" s="31" t="s">
        <v>64</v>
      </c>
      <c r="K43" s="31"/>
      <c r="L43" s="31"/>
      <c r="M43" s="31"/>
      <c r="N43" s="31"/>
      <c r="O43" s="32"/>
      <c r="P43" s="30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2"/>
      <c r="AB43" s="30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2"/>
      <c r="AN43" s="33"/>
      <c r="AO43" s="58"/>
      <c r="AP43" s="19"/>
      <c r="AQ43" s="19"/>
    </row>
    <row r="44" spans="1:43" s="34" customFormat="1" ht="32.25" customHeight="1" x14ac:dyDescent="0.25">
      <c r="A44" s="19"/>
      <c r="B44" s="28" t="s">
        <v>176</v>
      </c>
      <c r="C44" s="107" t="s">
        <v>177</v>
      </c>
      <c r="D44" s="30"/>
      <c r="E44" s="31"/>
      <c r="F44" s="31"/>
      <c r="G44" s="31"/>
      <c r="H44" s="31"/>
      <c r="I44" s="31" t="s">
        <v>64</v>
      </c>
      <c r="J44" s="31" t="s">
        <v>64</v>
      </c>
      <c r="K44" s="31"/>
      <c r="L44" s="31"/>
      <c r="M44" s="31"/>
      <c r="N44" s="31"/>
      <c r="O44" s="32"/>
      <c r="P44" s="30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2"/>
      <c r="AB44" s="30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2"/>
      <c r="AN44" s="33"/>
      <c r="AO44" s="58"/>
      <c r="AP44" s="19"/>
      <c r="AQ44" s="19"/>
    </row>
    <row r="45" spans="1:43" s="34" customFormat="1" ht="32.25" customHeight="1" x14ac:dyDescent="0.25">
      <c r="A45" s="19"/>
      <c r="B45" s="28" t="s">
        <v>178</v>
      </c>
      <c r="C45" s="107" t="s">
        <v>179</v>
      </c>
      <c r="D45" s="30"/>
      <c r="E45" s="31"/>
      <c r="F45" s="31"/>
      <c r="G45" s="31"/>
      <c r="H45" s="31"/>
      <c r="I45" s="31"/>
      <c r="J45" s="31" t="s">
        <v>64</v>
      </c>
      <c r="K45" s="31" t="s">
        <v>64</v>
      </c>
      <c r="L45" s="31" t="s">
        <v>64</v>
      </c>
      <c r="M45" s="31" t="s">
        <v>64</v>
      </c>
      <c r="N45" s="31"/>
      <c r="O45" s="32"/>
      <c r="P45" s="30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0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2"/>
      <c r="AN45" s="33"/>
      <c r="AO45" s="58"/>
      <c r="AP45" s="19"/>
      <c r="AQ45" s="19"/>
    </row>
    <row r="46" spans="1:43" s="34" customFormat="1" ht="32.25" customHeight="1" x14ac:dyDescent="0.25">
      <c r="A46" s="19"/>
      <c r="B46" s="28" t="s">
        <v>180</v>
      </c>
      <c r="C46" s="107" t="s">
        <v>181</v>
      </c>
      <c r="D46" s="30"/>
      <c r="E46" s="31" t="s">
        <v>64</v>
      </c>
      <c r="F46" s="31" t="s">
        <v>64</v>
      </c>
      <c r="G46" s="31" t="s">
        <v>64</v>
      </c>
      <c r="H46" s="31" t="s">
        <v>64</v>
      </c>
      <c r="I46" s="31" t="s">
        <v>64</v>
      </c>
      <c r="J46" s="31" t="s">
        <v>64</v>
      </c>
      <c r="K46" s="31" t="s">
        <v>64</v>
      </c>
      <c r="L46" s="31" t="s">
        <v>64</v>
      </c>
      <c r="M46" s="31" t="s">
        <v>64</v>
      </c>
      <c r="N46" s="31" t="s">
        <v>64</v>
      </c>
      <c r="O46" s="32"/>
      <c r="P46" s="30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2"/>
      <c r="AB46" s="30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2"/>
      <c r="AN46" s="33"/>
      <c r="AO46" s="58"/>
      <c r="AP46" s="19"/>
      <c r="AQ46" s="19"/>
    </row>
    <row r="47" spans="1:43" s="34" customFormat="1" ht="32.25" customHeight="1" x14ac:dyDescent="0.25">
      <c r="A47" s="19"/>
      <c r="B47" s="28" t="s">
        <v>182</v>
      </c>
      <c r="C47" s="107" t="s">
        <v>183</v>
      </c>
      <c r="D47" s="30" t="s">
        <v>64</v>
      </c>
      <c r="E47" s="30" t="s">
        <v>64</v>
      </c>
      <c r="F47" s="31"/>
      <c r="G47" s="31"/>
      <c r="H47" s="31"/>
      <c r="I47" s="31"/>
      <c r="J47" s="31"/>
      <c r="K47" s="31"/>
      <c r="L47" s="31"/>
      <c r="M47" s="31"/>
      <c r="N47" s="31"/>
      <c r="O47" s="32"/>
      <c r="P47" s="30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2"/>
      <c r="AB47" s="30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2"/>
      <c r="AN47" s="33"/>
      <c r="AO47" s="58"/>
      <c r="AP47" s="19"/>
      <c r="AQ47" s="19"/>
    </row>
    <row r="48" spans="1:43" s="34" customFormat="1" ht="32.25" customHeight="1" x14ac:dyDescent="0.25">
      <c r="A48" s="19"/>
      <c r="B48" s="28" t="s">
        <v>184</v>
      </c>
      <c r="C48" s="107" t="s">
        <v>185</v>
      </c>
      <c r="D48" s="30"/>
      <c r="E48" s="31"/>
      <c r="F48" s="31"/>
      <c r="G48" s="31"/>
      <c r="H48" s="31"/>
      <c r="I48" s="31" t="s">
        <v>64</v>
      </c>
      <c r="J48" s="31" t="s">
        <v>64</v>
      </c>
      <c r="K48" s="31" t="s">
        <v>64</v>
      </c>
      <c r="L48" s="31" t="s">
        <v>64</v>
      </c>
      <c r="M48" s="31" t="s">
        <v>64</v>
      </c>
      <c r="N48" s="31"/>
      <c r="O48" s="32"/>
      <c r="P48" s="30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2"/>
      <c r="AB48" s="30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2"/>
      <c r="AN48" s="33"/>
      <c r="AO48" s="58"/>
      <c r="AP48" s="19"/>
      <c r="AQ48" s="19"/>
    </row>
    <row r="49" spans="1:43" s="34" customFormat="1" ht="32.25" customHeight="1" x14ac:dyDescent="0.25">
      <c r="A49" s="19"/>
      <c r="B49" s="28" t="s">
        <v>186</v>
      </c>
      <c r="C49" s="107" t="s">
        <v>187</v>
      </c>
      <c r="D49" s="30"/>
      <c r="E49" s="31"/>
      <c r="F49" s="31"/>
      <c r="G49" s="31"/>
      <c r="H49" s="31"/>
      <c r="I49" s="31"/>
      <c r="J49" s="31" t="s">
        <v>64</v>
      </c>
      <c r="K49" s="31" t="s">
        <v>64</v>
      </c>
      <c r="L49" s="31" t="s">
        <v>64</v>
      </c>
      <c r="M49" s="31" t="s">
        <v>64</v>
      </c>
      <c r="N49" s="31" t="s">
        <v>64</v>
      </c>
      <c r="O49" s="31" t="s">
        <v>64</v>
      </c>
      <c r="P49" s="30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2"/>
      <c r="AB49" s="30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2"/>
      <c r="AN49" s="33"/>
      <c r="AO49" s="58"/>
      <c r="AP49" s="19"/>
      <c r="AQ49" s="19"/>
    </row>
    <row r="50" spans="1:43" ht="9.75" customHeight="1" thickBot="1" x14ac:dyDescent="0.3">
      <c r="B50" s="35"/>
      <c r="C50" s="36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9"/>
      <c r="P50" s="37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9"/>
      <c r="AB50" s="37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9"/>
      <c r="AN50" s="40"/>
      <c r="AO50" s="59"/>
    </row>
    <row r="51" spans="1:43" s="34" customFormat="1" ht="6.95" customHeight="1" x14ac:dyDescent="0.25">
      <c r="A51" s="19"/>
      <c r="B51" s="41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s="34" customFormat="1" ht="12" hidden="1" customHeight="1" x14ac:dyDescent="0.25">
      <c r="A52" s="19"/>
      <c r="B52" s="42"/>
      <c r="AP52" s="19"/>
      <c r="AQ52" s="19"/>
    </row>
    <row r="53" spans="1:43" s="34" customFormat="1" ht="12" hidden="1" customHeight="1" x14ac:dyDescent="0.25">
      <c r="A53" s="19"/>
      <c r="B53" s="42"/>
      <c r="AP53" s="19"/>
      <c r="AQ53" s="19"/>
    </row>
    <row r="54" spans="1:43" s="34" customFormat="1" ht="12" hidden="1" customHeight="1" x14ac:dyDescent="0.25">
      <c r="A54" s="19"/>
      <c r="B54" s="42"/>
      <c r="AP54" s="19"/>
      <c r="AQ54" s="19"/>
    </row>
    <row r="55" spans="1:43" s="34" customFormat="1" ht="12" hidden="1" customHeight="1" x14ac:dyDescent="0.25">
      <c r="A55" s="19"/>
      <c r="B55" s="42"/>
      <c r="AP55" s="19"/>
      <c r="AQ55" s="19"/>
    </row>
    <row r="56" spans="1:43" s="34" customFormat="1" ht="12" hidden="1" customHeight="1" x14ac:dyDescent="0.25">
      <c r="A56" s="19"/>
      <c r="B56" s="42"/>
      <c r="AP56" s="19"/>
      <c r="AQ56" s="19"/>
    </row>
    <row r="57" spans="1:43" s="34" customFormat="1" ht="12" hidden="1" customHeight="1" x14ac:dyDescent="0.25">
      <c r="A57" s="19"/>
      <c r="B57" s="42"/>
      <c r="AP57" s="19"/>
      <c r="AQ57" s="19"/>
    </row>
    <row r="58" spans="1:43" s="34" customFormat="1" ht="12" hidden="1" customHeight="1" x14ac:dyDescent="0.25">
      <c r="A58" s="19"/>
      <c r="B58" s="42"/>
      <c r="AP58" s="19"/>
      <c r="AQ58" s="19"/>
    </row>
    <row r="59" spans="1:43" ht="12" hidden="1" customHeight="1" x14ac:dyDescent="0.25">
      <c r="B59" s="42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</row>
    <row r="60" spans="1:43" ht="12" hidden="1" customHeight="1" x14ac:dyDescent="0.25"/>
    <row r="61" spans="1:43" ht="12" hidden="1" customHeight="1" x14ac:dyDescent="0.25"/>
    <row r="62" spans="1:43" ht="12" hidden="1" customHeight="1" x14ac:dyDescent="0.25"/>
    <row r="63" spans="1:43" ht="12" hidden="1" customHeight="1" x14ac:dyDescent="0.25"/>
    <row r="64" spans="1:43" ht="12" hidden="1" customHeight="1" x14ac:dyDescent="0.25"/>
    <row r="65" ht="12" hidden="1" customHeight="1" x14ac:dyDescent="0.25"/>
    <row r="66" ht="12" hidden="1" customHeight="1" x14ac:dyDescent="0.25"/>
    <row r="67" ht="12" hidden="1" customHeight="1" x14ac:dyDescent="0.25"/>
    <row r="68" ht="12" hidden="1" customHeight="1" x14ac:dyDescent="0.25"/>
    <row r="69" ht="12" hidden="1" customHeight="1" x14ac:dyDescent="0.25"/>
    <row r="70" ht="12" hidden="1" customHeight="1" x14ac:dyDescent="0.25"/>
    <row r="71" ht="12" hidden="1" customHeight="1" x14ac:dyDescent="0.25"/>
    <row r="72" ht="12" hidden="1" customHeight="1" x14ac:dyDescent="0.25"/>
    <row r="73" ht="12" hidden="1" customHeight="1" x14ac:dyDescent="0.25"/>
    <row r="74" ht="12" hidden="1" customHeight="1" x14ac:dyDescent="0.25"/>
    <row r="75" ht="12" hidden="1" customHeight="1" x14ac:dyDescent="0.25"/>
    <row r="76" ht="12" hidden="1" customHeight="1" x14ac:dyDescent="0.25"/>
    <row r="77" ht="12" hidden="1" customHeight="1" x14ac:dyDescent="0.25"/>
    <row r="78" ht="12" hidden="1" customHeight="1" x14ac:dyDescent="0.25"/>
    <row r="79" ht="12" hidden="1" customHeight="1" x14ac:dyDescent="0.25"/>
    <row r="80" ht="12" hidden="1" customHeight="1" x14ac:dyDescent="0.25"/>
    <row r="81" ht="12" hidden="1" customHeight="1" x14ac:dyDescent="0.25"/>
    <row r="82" ht="12" hidden="1" customHeight="1" x14ac:dyDescent="0.25"/>
    <row r="83" ht="12" hidden="1" customHeight="1" x14ac:dyDescent="0.25"/>
    <row r="84" ht="12" hidden="1" customHeight="1" x14ac:dyDescent="0.25"/>
    <row r="85" ht="12" hidden="1" customHeight="1" x14ac:dyDescent="0.25"/>
    <row r="86" ht="12" hidden="1" customHeight="1" x14ac:dyDescent="0.25"/>
    <row r="87" ht="12" hidden="1" customHeight="1" x14ac:dyDescent="0.25"/>
    <row r="88" ht="12" hidden="1" customHeight="1" x14ac:dyDescent="0.25"/>
    <row r="89" ht="12" hidden="1" customHeight="1" x14ac:dyDescent="0.25"/>
    <row r="90" ht="12" hidden="1" customHeight="1" x14ac:dyDescent="0.25"/>
    <row r="91" ht="12" hidden="1" customHeight="1" x14ac:dyDescent="0.25"/>
    <row r="92" ht="12" hidden="1" customHeight="1" x14ac:dyDescent="0.25"/>
    <row r="93" ht="12" hidden="1" customHeight="1" x14ac:dyDescent="0.25"/>
    <row r="94" ht="12" hidden="1" customHeight="1" x14ac:dyDescent="0.25"/>
    <row r="95" ht="12" hidden="1" customHeight="1" x14ac:dyDescent="0.25"/>
    <row r="96" ht="12" hidden="1" customHeight="1" x14ac:dyDescent="0.25"/>
    <row r="97" ht="12" hidden="1" customHeight="1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</sheetData>
  <mergeCells count="8">
    <mergeCell ref="P6:AA6"/>
    <mergeCell ref="AN6:AN7"/>
    <mergeCell ref="D2:AM2"/>
    <mergeCell ref="B4:C4"/>
    <mergeCell ref="B5:C5"/>
    <mergeCell ref="B6:C7"/>
    <mergeCell ref="D6:O6"/>
    <mergeCell ref="AB6:AM6"/>
  </mergeCells>
  <phoneticPr fontId="29" type="noConversion"/>
  <conditionalFormatting sqref="D8:AM8">
    <cfRule type="cellIs" dxfId="12" priority="13" operator="greaterThan">
      <formula>0</formula>
    </cfRule>
  </conditionalFormatting>
  <conditionalFormatting sqref="D9:AM11 D13:AM27">
    <cfRule type="containsText" dxfId="11" priority="14" operator="containsText" text="X">
      <formula>NOT(ISERROR(SEARCH("X",D9)))</formula>
    </cfRule>
  </conditionalFormatting>
  <conditionalFormatting sqref="D12:AM12">
    <cfRule type="cellIs" dxfId="10" priority="9" operator="greaterThan">
      <formula>0</formula>
    </cfRule>
  </conditionalFormatting>
  <conditionalFormatting sqref="D28:AM28">
    <cfRule type="cellIs" dxfId="9" priority="5" operator="greaterThan">
      <formula>0</formula>
    </cfRule>
  </conditionalFormatting>
  <conditionalFormatting sqref="D29:AM49">
    <cfRule type="containsText" dxfId="8" priority="6" operator="containsText" text="X">
      <formula>NOT(ISERROR(SEARCH("X",D29)))</formula>
    </cfRule>
  </conditionalFormatting>
  <dataValidations count="1">
    <dataValidation type="list" allowBlank="1" showDropDown="1" showInputMessage="1" showErrorMessage="1" error="Coloque una &quot;x&quot; en la celda" promptTitle="Coloque una &quot;x&quot; en la celda" sqref="D13:AM27 D9:AM11 D29:AM49" xr:uid="{00000000-0002-0000-0300-000000000000}">
      <formula1>$AN$2:$AP$2</formula1>
    </dataValidation>
  </dataValidations>
  <hyperlinks>
    <hyperlink ref="AP4" location="Sintesis!A1" display="Inicio" xr:uid="{00000000-0004-0000-0300-000000000000}"/>
  </hyperlinks>
  <printOptions horizontalCentered="1"/>
  <pageMargins left="0.19685039370078741" right="0.19685039370078741" top="0.98425196850393704" bottom="0.19685039370078741" header="0.59055118110236227" footer="0"/>
  <pageSetup paperSize="9" scale="70" fitToHeight="0" orientation="landscape" r:id="rId1"/>
  <headerFooter>
    <oddHeader>&amp;L&amp;G&amp;C&amp;"-,Negrita"&amp;20&amp;K878787VII CONVOCATORIA A PROYECTOS DE INVESTIGACIÓN&amp;R&amp;G</oddHeader>
    <oddFooter>&amp;R&amp;9&amp;K00-034INV/F/GCI/2/0818</oddFooter>
  </headerFooter>
  <rowBreaks count="1" manualBreakCount="1">
    <brk id="27" min="1" max="27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1:G96"/>
  <sheetViews>
    <sheetView showGridLines="0" zoomScale="93" zoomScaleNormal="93" workbookViewId="0">
      <pane ySplit="2" topLeftCell="A24" activePane="bottomLeft" state="frozen"/>
      <selection pane="bottomLeft" activeCell="B27" sqref="B27"/>
    </sheetView>
  </sheetViews>
  <sheetFormatPr baseColWidth="10" defaultColWidth="11.42578125" defaultRowHeight="15" x14ac:dyDescent="0.25"/>
  <cols>
    <col min="1" max="1" width="32.7109375" bestFit="1" customWidth="1"/>
    <col min="2" max="2" width="29.7109375" customWidth="1"/>
    <col min="3" max="3" width="21.85546875" customWidth="1"/>
    <col min="4" max="4" width="21.7109375" bestFit="1" customWidth="1"/>
    <col min="5" max="5" width="21.5703125" customWidth="1"/>
  </cols>
  <sheetData>
    <row r="1" spans="1:6" ht="21" x14ac:dyDescent="0.25">
      <c r="A1" s="184" t="s">
        <v>188</v>
      </c>
      <c r="B1" s="184"/>
      <c r="C1" s="184"/>
      <c r="D1" s="184"/>
      <c r="E1" s="184"/>
    </row>
    <row r="2" spans="1:6" ht="19.5" thickBot="1" x14ac:dyDescent="0.3">
      <c r="A2" s="185" t="s">
        <v>220</v>
      </c>
      <c r="B2" s="185"/>
      <c r="C2" s="185"/>
      <c r="D2" s="185"/>
      <c r="E2" s="185"/>
    </row>
    <row r="3" spans="1:6" ht="15.75" x14ac:dyDescent="0.25">
      <c r="A3" s="229" t="s">
        <v>189</v>
      </c>
      <c r="B3" s="230"/>
      <c r="C3" s="230"/>
      <c r="D3" s="230"/>
      <c r="E3" s="230"/>
    </row>
    <row r="4" spans="1:6" s="49" customFormat="1" ht="17.25" x14ac:dyDescent="0.25">
      <c r="A4" s="144" t="s">
        <v>190</v>
      </c>
      <c r="B4" s="232"/>
      <c r="C4" s="232"/>
      <c r="D4" s="232"/>
      <c r="E4" s="232"/>
    </row>
    <row r="5" spans="1:6" s="49" customFormat="1" ht="17.25" x14ac:dyDescent="0.25">
      <c r="A5" s="145" t="s">
        <v>191</v>
      </c>
      <c r="B5" s="232"/>
      <c r="C5" s="232"/>
      <c r="D5" s="232"/>
      <c r="E5" s="232"/>
    </row>
    <row r="6" spans="1:6" s="49" customFormat="1" ht="17.25" x14ac:dyDescent="0.25">
      <c r="A6" s="145" t="s">
        <v>192</v>
      </c>
      <c r="B6" s="232"/>
      <c r="C6" s="232"/>
      <c r="D6" s="238"/>
      <c r="E6" s="232"/>
    </row>
    <row r="7" spans="1:6" s="49" customFormat="1" ht="15.75" x14ac:dyDescent="0.25">
      <c r="A7" s="239" t="s">
        <v>193</v>
      </c>
      <c r="B7" s="143" t="s">
        <v>229</v>
      </c>
      <c r="C7" s="242" t="s">
        <v>230</v>
      </c>
      <c r="D7" s="241">
        <v>1000</v>
      </c>
      <c r="E7" s="183">
        <f>+IFERROR(SUM(B42:E42)/D7,0)</f>
        <v>0.06</v>
      </c>
      <c r="F7" s="182" t="s">
        <v>231</v>
      </c>
    </row>
    <row r="8" spans="1:6" s="49" customFormat="1" ht="15.75" x14ac:dyDescent="0.25">
      <c r="A8" s="239"/>
      <c r="B8" s="143" t="s">
        <v>221</v>
      </c>
      <c r="C8" s="242" t="s">
        <v>230</v>
      </c>
      <c r="D8" s="241">
        <v>10</v>
      </c>
      <c r="E8" s="183">
        <f>+IFERROR(SUM(B51:E51)/D8,0)</f>
        <v>460</v>
      </c>
      <c r="F8" s="182" t="s">
        <v>231</v>
      </c>
    </row>
    <row r="9" spans="1:6" s="49" customFormat="1" ht="15.75" x14ac:dyDescent="0.25">
      <c r="A9" s="239"/>
      <c r="B9" s="143" t="s">
        <v>216</v>
      </c>
      <c r="C9" s="242" t="s">
        <v>230</v>
      </c>
      <c r="D9" s="241">
        <v>10</v>
      </c>
      <c r="E9" s="183">
        <f>+IFERROR(SUM(B60:E60)/D9,0)</f>
        <v>149.9</v>
      </c>
      <c r="F9" s="182" t="s">
        <v>231</v>
      </c>
    </row>
    <row r="10" spans="1:6" s="49" customFormat="1" ht="15.75" x14ac:dyDescent="0.25">
      <c r="A10" s="239"/>
      <c r="B10" s="143" t="s">
        <v>217</v>
      </c>
      <c r="C10" s="242" t="s">
        <v>230</v>
      </c>
      <c r="D10" s="241">
        <v>5</v>
      </c>
      <c r="E10" s="183">
        <f>+IFERROR(SUM(B69:E69)/D10,0)</f>
        <v>200</v>
      </c>
      <c r="F10" s="182" t="s">
        <v>231</v>
      </c>
    </row>
    <row r="11" spans="1:6" s="49" customFormat="1" ht="15.75" x14ac:dyDescent="0.25">
      <c r="A11" s="239"/>
      <c r="B11" s="143" t="s">
        <v>218</v>
      </c>
      <c r="C11" s="242" t="s">
        <v>230</v>
      </c>
      <c r="D11" s="241">
        <v>10</v>
      </c>
      <c r="E11" s="183">
        <f>+IFERROR(SUM(B78:E78)/D11,0)</f>
        <v>2</v>
      </c>
      <c r="F11" s="182" t="s">
        <v>231</v>
      </c>
    </row>
    <row r="12" spans="1:6" s="49" customFormat="1" ht="15.75" x14ac:dyDescent="0.25">
      <c r="A12" s="239"/>
      <c r="B12" s="143" t="s">
        <v>219</v>
      </c>
      <c r="C12" s="242" t="s">
        <v>230</v>
      </c>
      <c r="D12" s="241">
        <v>5</v>
      </c>
      <c r="E12" s="183">
        <f>+IFERROR(SUM(B87:E87)/D12,0)</f>
        <v>120</v>
      </c>
      <c r="F12" s="182" t="s">
        <v>231</v>
      </c>
    </row>
    <row r="13" spans="1:6" s="49" customFormat="1" ht="17.25" x14ac:dyDescent="0.25">
      <c r="A13" s="145" t="s">
        <v>194</v>
      </c>
      <c r="B13" s="232">
        <v>3</v>
      </c>
      <c r="C13" s="232"/>
      <c r="D13" s="240"/>
      <c r="E13" s="232"/>
    </row>
    <row r="14" spans="1:6" s="49" customFormat="1" ht="17.25" x14ac:dyDescent="0.25">
      <c r="A14" s="145" t="s">
        <v>195</v>
      </c>
      <c r="B14" s="232">
        <f>+B13*12</f>
        <v>36</v>
      </c>
      <c r="C14" s="232"/>
      <c r="D14" s="232"/>
      <c r="E14" s="232"/>
    </row>
    <row r="15" spans="1:6" s="49" customFormat="1" ht="17.25" x14ac:dyDescent="0.25">
      <c r="A15" s="145" t="s">
        <v>196</v>
      </c>
      <c r="B15" s="232" t="s">
        <v>209</v>
      </c>
      <c r="C15" s="232"/>
      <c r="D15" s="232"/>
      <c r="E15" s="232"/>
    </row>
    <row r="16" spans="1:6" ht="9" customHeight="1" x14ac:dyDescent="0.25">
      <c r="A16" s="4"/>
      <c r="B16" s="50"/>
      <c r="C16" s="50"/>
      <c r="D16" s="50"/>
      <c r="E16" s="50"/>
    </row>
    <row r="17" spans="1:7" ht="9" customHeight="1" thickBot="1" x14ac:dyDescent="0.3">
      <c r="A17" s="4"/>
      <c r="B17" s="50"/>
      <c r="C17" s="50"/>
      <c r="D17" s="50"/>
      <c r="E17" s="50"/>
    </row>
    <row r="18" spans="1:7" ht="16.5" thickBot="1" x14ac:dyDescent="0.3">
      <c r="A18" s="186" t="s">
        <v>197</v>
      </c>
      <c r="B18" s="187"/>
      <c r="C18" s="187"/>
      <c r="D18" s="187"/>
      <c r="E18" s="187"/>
    </row>
    <row r="19" spans="1:7" ht="18" thickBot="1" x14ac:dyDescent="0.3">
      <c r="A19" s="6" t="s">
        <v>198</v>
      </c>
      <c r="B19" s="233">
        <f>+SUM(B21,B23)</f>
        <v>7779</v>
      </c>
      <c r="C19" s="234"/>
      <c r="D19" s="234"/>
      <c r="E19" s="234"/>
    </row>
    <row r="20" spans="1:7" ht="9" customHeight="1" thickBot="1" x14ac:dyDescent="0.3">
      <c r="A20" s="5"/>
      <c r="B20" s="47"/>
      <c r="C20" s="48"/>
      <c r="D20" s="48"/>
      <c r="E20" s="48"/>
    </row>
    <row r="21" spans="1:7" ht="18" customHeight="1" thickBot="1" x14ac:dyDescent="0.3">
      <c r="A21" s="46" t="s">
        <v>199</v>
      </c>
      <c r="B21" s="235">
        <f>+SUM(B32:E32)</f>
        <v>7779</v>
      </c>
      <c r="C21" s="236"/>
      <c r="D21" s="236"/>
      <c r="E21" s="236"/>
    </row>
    <row r="22" spans="1:7" ht="30" customHeight="1" thickBot="1" x14ac:dyDescent="0.3">
      <c r="A22" s="6" t="s">
        <v>200</v>
      </c>
      <c r="B22" s="55" t="s">
        <v>232</v>
      </c>
      <c r="C22" s="231" t="str">
        <f>+IF(B22="SI","¿Los fondos externos ingresan a la UDLA?","-")</f>
        <v>-</v>
      </c>
      <c r="D22" s="231"/>
      <c r="E22" s="105" t="s">
        <v>232</v>
      </c>
    </row>
    <row r="23" spans="1:7" ht="18" customHeight="1" thickBot="1" x14ac:dyDescent="0.3">
      <c r="A23" s="6" t="s">
        <v>201</v>
      </c>
      <c r="B23" s="237">
        <f>+IF(B22="SI",SUM(B96:E96),0)</f>
        <v>0</v>
      </c>
      <c r="C23" s="236"/>
      <c r="D23" s="236"/>
      <c r="E23" s="236"/>
    </row>
    <row r="24" spans="1:7" ht="9" customHeight="1" thickBot="1" x14ac:dyDescent="0.3">
      <c r="A24" s="5"/>
      <c r="B24" s="47"/>
      <c r="C24" s="48"/>
      <c r="D24" s="48"/>
      <c r="E24" s="48"/>
    </row>
    <row r="25" spans="1:7" ht="16.5" thickBot="1" x14ac:dyDescent="0.3">
      <c r="A25" s="229" t="s">
        <v>213</v>
      </c>
      <c r="B25" s="230"/>
      <c r="C25" s="230"/>
      <c r="D25" s="230"/>
      <c r="E25" s="230"/>
    </row>
    <row r="26" spans="1:7" ht="17.25" x14ac:dyDescent="0.25">
      <c r="A26" s="10" t="s">
        <v>46</v>
      </c>
      <c r="B26" s="11">
        <v>2025</v>
      </c>
      <c r="C26" s="11">
        <v>2026</v>
      </c>
      <c r="D26" s="11">
        <v>2027</v>
      </c>
      <c r="E26" s="11">
        <v>2028</v>
      </c>
    </row>
    <row r="27" spans="1:7" ht="17.25" x14ac:dyDescent="0.25">
      <c r="A27" s="7" t="s">
        <v>215</v>
      </c>
      <c r="B27" s="43">
        <f>+SUMIFS('Presupuesto UDLA detallado'!I:I,'Presupuesto UDLA detallado'!$C:$C,'Síntesis Presupuesto'!$A27)</f>
        <v>2000</v>
      </c>
      <c r="C27" s="43">
        <f>+SUMIFS('Presupuesto UDLA detallado'!J:J,'Presupuesto UDLA detallado'!$C:$C,'Síntesis Presupuesto'!$A27)</f>
        <v>1000</v>
      </c>
      <c r="D27" s="43">
        <f>+SUMIFS('Presupuesto UDLA detallado'!K:K,'Presupuesto UDLA detallado'!$C:$C,'Síntesis Presupuesto'!$A27)</f>
        <v>500</v>
      </c>
      <c r="E27" s="43">
        <f>+SUMIFS('Presupuesto UDLA detallado'!L:L,'Presupuesto UDLA detallado'!$C:$C,'Síntesis Presupuesto'!$A27)</f>
        <v>500</v>
      </c>
    </row>
    <row r="28" spans="1:7" ht="17.25" x14ac:dyDescent="0.25">
      <c r="A28" s="7" t="s">
        <v>7</v>
      </c>
      <c r="B28" s="43">
        <f>+SUMIFS('Presupuesto UDLA detallado'!I:I,'Presupuesto UDLA detallado'!$C:$C,'Síntesis Presupuesto'!$A28)</f>
        <v>1150</v>
      </c>
      <c r="C28" s="43">
        <f>+SUMIFS('Presupuesto UDLA detallado'!J:J,'Presupuesto UDLA detallado'!$C:$C,'Síntesis Presupuesto'!$A28)</f>
        <v>150</v>
      </c>
      <c r="D28" s="43">
        <f>+SUMIFS('Presupuesto UDLA detallado'!K:K,'Presupuesto UDLA detallado'!$C:$C,'Síntesis Presupuesto'!$A28)</f>
        <v>649</v>
      </c>
      <c r="E28" s="43">
        <f>+SUMIFS('Presupuesto UDLA detallado'!L:L,'Presupuesto UDLA detallado'!$C:$C,'Síntesis Presupuesto'!$A28)</f>
        <v>150</v>
      </c>
    </row>
    <row r="29" spans="1:7" ht="17.25" x14ac:dyDescent="0.25">
      <c r="A29" s="7" t="s">
        <v>9</v>
      </c>
      <c r="B29" s="43">
        <f>+SUMIFS('Presupuesto UDLA detallado'!I:I,'Presupuesto UDLA detallado'!$C:$C,'Síntesis Presupuesto'!$A29)</f>
        <v>155</v>
      </c>
      <c r="C29" s="43">
        <f>+SUMIFS('Presupuesto UDLA detallado'!J:J,'Presupuesto UDLA detallado'!$C:$C,'Síntesis Presupuesto'!$A29)</f>
        <v>155</v>
      </c>
      <c r="D29" s="43">
        <f>+SUMIFS('Presupuesto UDLA detallado'!K:K,'Presupuesto UDLA detallado'!$C:$C,'Síntesis Presupuesto'!$A29)</f>
        <v>155</v>
      </c>
      <c r="E29" s="43">
        <f>+SUMIFS('Presupuesto UDLA detallado'!L:L,'Presupuesto UDLA detallado'!$C:$C,'Síntesis Presupuesto'!$A29)</f>
        <v>155</v>
      </c>
    </row>
    <row r="30" spans="1:7" ht="17.25" x14ac:dyDescent="0.25">
      <c r="A30" s="7" t="s">
        <v>11</v>
      </c>
      <c r="B30" s="43">
        <f>+SUMIFS('Presupuesto UDLA detallado'!I:I,'Presupuesto UDLA detallado'!$C:$C,'Síntesis Presupuesto'!$A30)</f>
        <v>250</v>
      </c>
      <c r="C30" s="43">
        <f>+SUMIFS('Presupuesto UDLA detallado'!J:J,'Presupuesto UDLA detallado'!$C:$C,'Síntesis Presupuesto'!$A30)</f>
        <v>250</v>
      </c>
      <c r="D30" s="43">
        <f>+SUMIFS('Presupuesto UDLA detallado'!K:K,'Presupuesto UDLA detallado'!$C:$C,'Síntesis Presupuesto'!$A30)</f>
        <v>250</v>
      </c>
      <c r="E30" s="43">
        <f>+SUMIFS('Presupuesto UDLA detallado'!L:L,'Presupuesto UDLA detallado'!$C:$C,'Síntesis Presupuesto'!$A30)</f>
        <v>250</v>
      </c>
    </row>
    <row r="31" spans="1:7" ht="18" thickBot="1" x14ac:dyDescent="0.3">
      <c r="A31" s="9" t="s">
        <v>13</v>
      </c>
      <c r="B31" s="43">
        <f>+SUMIFS('Presupuesto UDLA detallado'!I:I,'Presupuesto UDLA detallado'!$C:$C,'Síntesis Presupuesto'!$A31)</f>
        <v>15</v>
      </c>
      <c r="C31" s="43">
        <f>+SUMIFS('Presupuesto UDLA detallado'!J:J,'Presupuesto UDLA detallado'!$C:$C,'Síntesis Presupuesto'!$A31)</f>
        <v>15</v>
      </c>
      <c r="D31" s="43">
        <f>+SUMIFS('Presupuesto UDLA detallado'!K:K,'Presupuesto UDLA detallado'!$C:$C,'Síntesis Presupuesto'!$A31)</f>
        <v>15</v>
      </c>
      <c r="E31" s="43">
        <f>+SUMIFS('Presupuesto UDLA detallado'!L:L,'Presupuesto UDLA detallado'!$C:$C,'Síntesis Presupuesto'!$A31)</f>
        <v>15</v>
      </c>
    </row>
    <row r="32" spans="1:7" ht="17.25" thickTop="1" thickBot="1" x14ac:dyDescent="0.3">
      <c r="A32" s="8" t="s">
        <v>202</v>
      </c>
      <c r="B32" s="44">
        <f>SUM(B27:B31)</f>
        <v>3570</v>
      </c>
      <c r="C32" s="44">
        <f t="shared" ref="C32:E32" si="0">SUM(C27:C31)</f>
        <v>1570</v>
      </c>
      <c r="D32" s="44">
        <f t="shared" si="0"/>
        <v>1569</v>
      </c>
      <c r="E32" s="44">
        <f t="shared" si="0"/>
        <v>1070</v>
      </c>
      <c r="G32" s="130"/>
    </row>
    <row r="33" spans="1:5" ht="9" customHeight="1" x14ac:dyDescent="0.25">
      <c r="A33" s="45"/>
      <c r="B33" s="1"/>
      <c r="C33" s="1"/>
      <c r="D33" s="1"/>
      <c r="E33" s="1"/>
    </row>
    <row r="34" spans="1:5" ht="9" customHeight="1" thickBot="1" x14ac:dyDescent="0.3">
      <c r="A34" s="45"/>
      <c r="B34" s="1"/>
      <c r="C34" s="1"/>
      <c r="D34" s="1"/>
      <c r="E34" s="1"/>
    </row>
    <row r="35" spans="1:5" ht="16.5" thickBot="1" x14ac:dyDescent="0.3">
      <c r="A35" s="229" t="str">
        <f>+"PRESUPUESTO POR CARRERA/PROGRAMA: "&amp;B7</f>
        <v>PRESUPUESTO POR CARRERA/PROGRAMA: Ingeniería Agroindustrial</v>
      </c>
      <c r="B35" s="230"/>
      <c r="C35" s="230"/>
      <c r="D35" s="230"/>
      <c r="E35" s="230"/>
    </row>
    <row r="36" spans="1:5" ht="17.25" x14ac:dyDescent="0.25">
      <c r="A36" s="10" t="s">
        <v>46</v>
      </c>
      <c r="B36" s="11">
        <v>2025</v>
      </c>
      <c r="C36" s="11">
        <v>2026</v>
      </c>
      <c r="D36" s="11">
        <v>2027</v>
      </c>
      <c r="E36" s="11">
        <v>2028</v>
      </c>
    </row>
    <row r="37" spans="1:5" ht="17.25" x14ac:dyDescent="0.25">
      <c r="A37" s="7" t="s">
        <v>215</v>
      </c>
      <c r="B37" s="43">
        <f>+SUMIFS('Presupuesto UDLA detallado'!I:I,'Presupuesto UDLA detallado'!$C:$C,'Síntesis Presupuesto'!$A37,'Presupuesto UDLA detallado'!$D:$D,'Síntesis Presupuesto'!$B$7)</f>
        <v>0</v>
      </c>
      <c r="C37" s="43">
        <f>+SUMIFS('Presupuesto UDLA detallado'!J:J,'Presupuesto UDLA detallado'!$C:$C,'Síntesis Presupuesto'!$A37,'Presupuesto UDLA detallado'!$D:$D,'Síntesis Presupuesto'!$B$7)</f>
        <v>0</v>
      </c>
      <c r="D37" s="43">
        <f>+SUMIFS('Presupuesto UDLA detallado'!K:K,'Presupuesto UDLA detallado'!$C:$C,'Síntesis Presupuesto'!$A37,'Presupuesto UDLA detallado'!$D:$D,'Síntesis Presupuesto'!$B$7)</f>
        <v>0</v>
      </c>
      <c r="E37" s="43">
        <f>+SUMIFS('Presupuesto UDLA detallado'!L:L,'Presupuesto UDLA detallado'!$C:$C,'Síntesis Presupuesto'!$A37,'Presupuesto UDLA detallado'!$D:$D,'Síntesis Presupuesto'!$B$7)</f>
        <v>0</v>
      </c>
    </row>
    <row r="38" spans="1:5" ht="17.25" x14ac:dyDescent="0.25">
      <c r="A38" s="7" t="s">
        <v>7</v>
      </c>
      <c r="B38" s="43">
        <f>+SUMIFS('Presupuesto UDLA detallado'!I:I,'Presupuesto UDLA detallado'!$C:$C,'Síntesis Presupuesto'!$A38,'Presupuesto UDLA detallado'!$D:$D,'Síntesis Presupuesto'!$B$7)</f>
        <v>0</v>
      </c>
      <c r="C38" s="43">
        <f>+SUMIFS('Presupuesto UDLA detallado'!J:J,'Presupuesto UDLA detallado'!$C:$C,'Síntesis Presupuesto'!$A38,'Presupuesto UDLA detallado'!$D:$D,'Síntesis Presupuesto'!$B$7)</f>
        <v>0</v>
      </c>
      <c r="D38" s="43">
        <f>+SUMIFS('Presupuesto UDLA detallado'!K:K,'Presupuesto UDLA detallado'!$C:$C,'Síntesis Presupuesto'!$A38,'Presupuesto UDLA detallado'!$D:$D,'Síntesis Presupuesto'!$B$7)</f>
        <v>0</v>
      </c>
      <c r="E38" s="43">
        <f>+SUMIFS('Presupuesto UDLA detallado'!L:L,'Presupuesto UDLA detallado'!$C:$C,'Síntesis Presupuesto'!$A38,'Presupuesto UDLA detallado'!$D:$D,'Síntesis Presupuesto'!$B$7)</f>
        <v>0</v>
      </c>
    </row>
    <row r="39" spans="1:5" ht="17.25" x14ac:dyDescent="0.25">
      <c r="A39" s="7" t="s">
        <v>9</v>
      </c>
      <c r="B39" s="43">
        <f>+SUMIFS('Presupuesto UDLA detallado'!I:I,'Presupuesto UDLA detallado'!$C:$C,'Síntesis Presupuesto'!$A39,'Presupuesto UDLA detallado'!$D:$D,'Síntesis Presupuesto'!$B$7)</f>
        <v>0</v>
      </c>
      <c r="C39" s="43">
        <f>+SUMIFS('Presupuesto UDLA detallado'!J:J,'Presupuesto UDLA detallado'!$C:$C,'Síntesis Presupuesto'!$A39,'Presupuesto UDLA detallado'!$D:$D,'Síntesis Presupuesto'!$B$7)</f>
        <v>0</v>
      </c>
      <c r="D39" s="43">
        <f>+SUMIFS('Presupuesto UDLA detallado'!K:K,'Presupuesto UDLA detallado'!$C:$C,'Síntesis Presupuesto'!$A39,'Presupuesto UDLA detallado'!$D:$D,'Síntesis Presupuesto'!$B$7)</f>
        <v>0</v>
      </c>
      <c r="E39" s="43">
        <f>+SUMIFS('Presupuesto UDLA detallado'!L:L,'Presupuesto UDLA detallado'!$C:$C,'Síntesis Presupuesto'!$A39,'Presupuesto UDLA detallado'!$D:$D,'Síntesis Presupuesto'!$B$7)</f>
        <v>0</v>
      </c>
    </row>
    <row r="40" spans="1:5" ht="17.25" x14ac:dyDescent="0.25">
      <c r="A40" s="7" t="s">
        <v>11</v>
      </c>
      <c r="B40" s="43">
        <f>+SUMIFS('Presupuesto UDLA detallado'!I:I,'Presupuesto UDLA detallado'!$C:$C,'Síntesis Presupuesto'!$A40,'Presupuesto UDLA detallado'!$D:$D,'Síntesis Presupuesto'!$B$7)</f>
        <v>0</v>
      </c>
      <c r="C40" s="43">
        <f>+SUMIFS('Presupuesto UDLA detallado'!J:J,'Presupuesto UDLA detallado'!$C:$C,'Síntesis Presupuesto'!$A40,'Presupuesto UDLA detallado'!$D:$D,'Síntesis Presupuesto'!$B$7)</f>
        <v>0</v>
      </c>
      <c r="D40" s="43">
        <f>+SUMIFS('Presupuesto UDLA detallado'!K:K,'Presupuesto UDLA detallado'!$C:$C,'Síntesis Presupuesto'!$A40,'Presupuesto UDLA detallado'!$D:$D,'Síntesis Presupuesto'!$B$7)</f>
        <v>0</v>
      </c>
      <c r="E40" s="43">
        <f>+SUMIFS('Presupuesto UDLA detallado'!L:L,'Presupuesto UDLA detallado'!$C:$C,'Síntesis Presupuesto'!$A40,'Presupuesto UDLA detallado'!$D:$D,'Síntesis Presupuesto'!$B$7)</f>
        <v>0</v>
      </c>
    </row>
    <row r="41" spans="1:5" ht="18" thickBot="1" x14ac:dyDescent="0.3">
      <c r="A41" s="9" t="s">
        <v>13</v>
      </c>
      <c r="B41" s="43">
        <f>+SUMIFS('Presupuesto UDLA detallado'!I:I,'Presupuesto UDLA detallado'!$C:$C,'Síntesis Presupuesto'!$A41,'Presupuesto UDLA detallado'!$D:$D,'Síntesis Presupuesto'!$B$7)</f>
        <v>15</v>
      </c>
      <c r="C41" s="43">
        <f>+SUMIFS('Presupuesto UDLA detallado'!J:J,'Presupuesto UDLA detallado'!$C:$C,'Síntesis Presupuesto'!$A41,'Presupuesto UDLA detallado'!$D:$D,'Síntesis Presupuesto'!$B$7)</f>
        <v>15</v>
      </c>
      <c r="D41" s="43">
        <f>+SUMIFS('Presupuesto UDLA detallado'!K:K,'Presupuesto UDLA detallado'!$C:$C,'Síntesis Presupuesto'!$A41,'Presupuesto UDLA detallado'!$D:$D,'Síntesis Presupuesto'!$B$7)</f>
        <v>15</v>
      </c>
      <c r="E41" s="43">
        <f>+SUMIFS('Presupuesto UDLA detallado'!L:L,'Presupuesto UDLA detallado'!$C:$C,'Síntesis Presupuesto'!$A41,'Presupuesto UDLA detallado'!$D:$D,'Síntesis Presupuesto'!$B$7)</f>
        <v>15</v>
      </c>
    </row>
    <row r="42" spans="1:5" ht="17.25" thickTop="1" thickBot="1" x14ac:dyDescent="0.3">
      <c r="A42" s="8" t="s">
        <v>202</v>
      </c>
      <c r="B42" s="44">
        <f>SUM(B37:B41)</f>
        <v>15</v>
      </c>
      <c r="C42" s="44">
        <f t="shared" ref="C42:E42" si="1">SUM(C37:C41)</f>
        <v>15</v>
      </c>
      <c r="D42" s="44">
        <f t="shared" si="1"/>
        <v>15</v>
      </c>
      <c r="E42" s="44">
        <f t="shared" si="1"/>
        <v>15</v>
      </c>
    </row>
    <row r="43" spans="1:5" ht="9" customHeight="1" thickBot="1" x14ac:dyDescent="0.3">
      <c r="A43" s="45"/>
      <c r="B43" s="1"/>
      <c r="C43" s="1"/>
      <c r="D43" s="1"/>
      <c r="E43" s="1"/>
    </row>
    <row r="44" spans="1:5" ht="16.5" thickBot="1" x14ac:dyDescent="0.3">
      <c r="A44" s="229" t="str">
        <f>+"PRESUPUESTO POR CARRERA/PROGRAMA: "&amp;B8</f>
        <v>PRESUPUESTO POR CARRERA/PROGRAMA: Maestria en Desarrollo e Innovación de Alimentos</v>
      </c>
      <c r="B44" s="230"/>
      <c r="C44" s="230"/>
      <c r="D44" s="230"/>
      <c r="E44" s="230"/>
    </row>
    <row r="45" spans="1:5" ht="17.25" x14ac:dyDescent="0.25">
      <c r="A45" s="10" t="s">
        <v>46</v>
      </c>
      <c r="B45" s="11">
        <v>2025</v>
      </c>
      <c r="C45" s="11">
        <v>2026</v>
      </c>
      <c r="D45" s="11">
        <v>2027</v>
      </c>
      <c r="E45" s="11">
        <v>2028</v>
      </c>
    </row>
    <row r="46" spans="1:5" ht="17.25" x14ac:dyDescent="0.25">
      <c r="A46" s="7" t="s">
        <v>215</v>
      </c>
      <c r="B46" s="43">
        <f>+SUMIFS('Presupuesto UDLA detallado'!I:I,'Presupuesto UDLA detallado'!$C:$C,'Síntesis Presupuesto'!$A46,'Presupuesto UDLA detallado'!$D:$D,'Síntesis Presupuesto'!$B$8)</f>
        <v>2000</v>
      </c>
      <c r="C46" s="43">
        <f>+SUMIFS('Presupuesto UDLA detallado'!J:J,'Presupuesto UDLA detallado'!$C:$C,'Síntesis Presupuesto'!$A46,'Presupuesto UDLA detallado'!$D:$D,'Síntesis Presupuesto'!$B$8)</f>
        <v>1000</v>
      </c>
      <c r="D46" s="43">
        <f>+SUMIFS('Presupuesto UDLA detallado'!K:K,'Presupuesto UDLA detallado'!$C:$C,'Síntesis Presupuesto'!$A46,'Presupuesto UDLA detallado'!$D:$D,'Síntesis Presupuesto'!$B$8)</f>
        <v>500</v>
      </c>
      <c r="E46" s="43">
        <f>+SUMIFS('Presupuesto UDLA detallado'!L:L,'Presupuesto UDLA detallado'!$C:$C,'Síntesis Presupuesto'!$A46,'Presupuesto UDLA detallado'!$D:$D,'Síntesis Presupuesto'!$B$8)</f>
        <v>500</v>
      </c>
    </row>
    <row r="47" spans="1:5" ht="17.25" x14ac:dyDescent="0.25">
      <c r="A47" s="7" t="s">
        <v>7</v>
      </c>
      <c r="B47" s="43">
        <f>+SUMIFS('Presupuesto UDLA detallado'!I:I,'Presupuesto UDLA detallado'!$C:$C,'Síntesis Presupuesto'!$A47,'Presupuesto UDLA detallado'!$D:$D,'Síntesis Presupuesto'!$B$8)</f>
        <v>150</v>
      </c>
      <c r="C47" s="43">
        <f>+SUMIFS('Presupuesto UDLA detallado'!J:J,'Presupuesto UDLA detallado'!$C:$C,'Síntesis Presupuesto'!$A47,'Presupuesto UDLA detallado'!$D:$D,'Síntesis Presupuesto'!$B$8)</f>
        <v>150</v>
      </c>
      <c r="D47" s="43">
        <f>+SUMIFS('Presupuesto UDLA detallado'!K:K,'Presupuesto UDLA detallado'!$C:$C,'Síntesis Presupuesto'!$A47,'Presupuesto UDLA detallado'!$D:$D,'Síntesis Presupuesto'!$B$8)</f>
        <v>150</v>
      </c>
      <c r="E47" s="43">
        <f>+SUMIFS('Presupuesto UDLA detallado'!L:L,'Presupuesto UDLA detallado'!$C:$C,'Síntesis Presupuesto'!$A47,'Presupuesto UDLA detallado'!$D:$D,'Síntesis Presupuesto'!$B$8)</f>
        <v>150</v>
      </c>
    </row>
    <row r="48" spans="1:5" ht="17.25" x14ac:dyDescent="0.25">
      <c r="A48" s="7" t="s">
        <v>9</v>
      </c>
      <c r="B48" s="43">
        <f>+SUMIFS('Presupuesto UDLA detallado'!I:I,'Presupuesto UDLA detallado'!$C:$C,'Síntesis Presupuesto'!$A48,'Presupuesto UDLA detallado'!$D:$D,'Síntesis Presupuesto'!$B$8)</f>
        <v>0</v>
      </c>
      <c r="C48" s="43">
        <f>+SUMIFS('Presupuesto UDLA detallado'!J:J,'Presupuesto UDLA detallado'!$C:$C,'Síntesis Presupuesto'!$A48,'Presupuesto UDLA detallado'!$D:$D,'Síntesis Presupuesto'!$B$8)</f>
        <v>0</v>
      </c>
      <c r="D48" s="43">
        <f>+SUMIFS('Presupuesto UDLA detallado'!K:K,'Presupuesto UDLA detallado'!$C:$C,'Síntesis Presupuesto'!$A48,'Presupuesto UDLA detallado'!$D:$D,'Síntesis Presupuesto'!$B$8)</f>
        <v>0</v>
      </c>
      <c r="E48" s="43">
        <f>+SUMIFS('Presupuesto UDLA detallado'!L:L,'Presupuesto UDLA detallado'!$C:$C,'Síntesis Presupuesto'!$A48,'Presupuesto UDLA detallado'!$D:$D,'Síntesis Presupuesto'!$B$8)</f>
        <v>0</v>
      </c>
    </row>
    <row r="49" spans="1:5" ht="17.25" x14ac:dyDescent="0.25">
      <c r="A49" s="7" t="s">
        <v>11</v>
      </c>
      <c r="B49" s="43">
        <f>+SUMIFS('Presupuesto UDLA detallado'!I:I,'Presupuesto UDLA detallado'!$C:$C,'Síntesis Presupuesto'!$A49,'Presupuesto UDLA detallado'!$D:$D,'Síntesis Presupuesto'!$B$8)</f>
        <v>0</v>
      </c>
      <c r="C49" s="43">
        <f>+SUMIFS('Presupuesto UDLA detallado'!J:J,'Presupuesto UDLA detallado'!$C:$C,'Síntesis Presupuesto'!$A49,'Presupuesto UDLA detallado'!$D:$D,'Síntesis Presupuesto'!$B$8)</f>
        <v>0</v>
      </c>
      <c r="D49" s="43">
        <f>+SUMIFS('Presupuesto UDLA detallado'!K:K,'Presupuesto UDLA detallado'!$C:$C,'Síntesis Presupuesto'!$A49,'Presupuesto UDLA detallado'!$D:$D,'Síntesis Presupuesto'!$B$8)</f>
        <v>0</v>
      </c>
      <c r="E49" s="43">
        <f>+SUMIFS('Presupuesto UDLA detallado'!L:L,'Presupuesto UDLA detallado'!$C:$C,'Síntesis Presupuesto'!$A49,'Presupuesto UDLA detallado'!$D:$D,'Síntesis Presupuesto'!$B$8)</f>
        <v>0</v>
      </c>
    </row>
    <row r="50" spans="1:5" ht="18" thickBot="1" x14ac:dyDescent="0.3">
      <c r="A50" s="9" t="s">
        <v>13</v>
      </c>
      <c r="B50" s="43">
        <f>+SUMIFS('Presupuesto UDLA detallado'!I:I,'Presupuesto UDLA detallado'!$C:$C,'Síntesis Presupuesto'!$A50,'Presupuesto UDLA detallado'!$D:$D,'Síntesis Presupuesto'!$B$8)</f>
        <v>0</v>
      </c>
      <c r="C50" s="43">
        <f>+SUMIFS('Presupuesto UDLA detallado'!J:J,'Presupuesto UDLA detallado'!$C:$C,'Síntesis Presupuesto'!$A50,'Presupuesto UDLA detallado'!$D:$D,'Síntesis Presupuesto'!$B$8)</f>
        <v>0</v>
      </c>
      <c r="D50" s="43">
        <f>+SUMIFS('Presupuesto UDLA detallado'!K:K,'Presupuesto UDLA detallado'!$C:$C,'Síntesis Presupuesto'!$A50,'Presupuesto UDLA detallado'!$D:$D,'Síntesis Presupuesto'!$B$8)</f>
        <v>0</v>
      </c>
      <c r="E50" s="43">
        <f>+SUMIFS('Presupuesto UDLA detallado'!L:L,'Presupuesto UDLA detallado'!$C:$C,'Síntesis Presupuesto'!$A50,'Presupuesto UDLA detallado'!$D:$D,'Síntesis Presupuesto'!$B$8)</f>
        <v>0</v>
      </c>
    </row>
    <row r="51" spans="1:5" ht="17.25" thickTop="1" thickBot="1" x14ac:dyDescent="0.3">
      <c r="A51" s="8" t="s">
        <v>202</v>
      </c>
      <c r="B51" s="44">
        <f>SUM(B46:B50)</f>
        <v>2150</v>
      </c>
      <c r="C51" s="44">
        <f t="shared" ref="C51:E51" si="2">SUM(C46:C50)</f>
        <v>1150</v>
      </c>
      <c r="D51" s="44">
        <f t="shared" si="2"/>
        <v>650</v>
      </c>
      <c r="E51" s="44">
        <f t="shared" si="2"/>
        <v>650</v>
      </c>
    </row>
    <row r="52" spans="1:5" ht="18" thickBot="1" x14ac:dyDescent="0.3">
      <c r="A52" s="45"/>
      <c r="B52" s="1"/>
      <c r="C52" s="1"/>
      <c r="D52" s="1"/>
      <c r="E52" s="1"/>
    </row>
    <row r="53" spans="1:5" ht="16.5" thickBot="1" x14ac:dyDescent="0.3">
      <c r="A53" s="229" t="str">
        <f>+"PRESUPUESTO POR CARRERA/PROGRAMA: "&amp;B9</f>
        <v>PRESUPUESTO POR CARRERA/PROGRAMA: Derecho</v>
      </c>
      <c r="B53" s="230"/>
      <c r="C53" s="230"/>
      <c r="D53" s="230"/>
      <c r="E53" s="230"/>
    </row>
    <row r="54" spans="1:5" ht="17.25" x14ac:dyDescent="0.25">
      <c r="A54" s="10" t="s">
        <v>46</v>
      </c>
      <c r="B54" s="11">
        <v>2025</v>
      </c>
      <c r="C54" s="11">
        <v>2026</v>
      </c>
      <c r="D54" s="11">
        <v>2027</v>
      </c>
      <c r="E54" s="11">
        <v>2028</v>
      </c>
    </row>
    <row r="55" spans="1:5" ht="17.25" x14ac:dyDescent="0.25">
      <c r="A55" s="7" t="s">
        <v>215</v>
      </c>
      <c r="B55" s="43">
        <f>+SUMIFS('Presupuesto UDLA detallado'!I:I,'Presupuesto UDLA detallado'!$C:$C,'Síntesis Presupuesto'!$A55,'Presupuesto UDLA detallado'!$D:$D,'Síntesis Presupuesto'!$B$9)</f>
        <v>0</v>
      </c>
      <c r="C55" s="43">
        <f>+SUMIFS('Presupuesto UDLA detallado'!J:J,'Presupuesto UDLA detallado'!$C:$C,'Síntesis Presupuesto'!$A55,'Presupuesto UDLA detallado'!$D:$D,'Síntesis Presupuesto'!$B$9)</f>
        <v>0</v>
      </c>
      <c r="D55" s="43">
        <f>+SUMIFS('Presupuesto UDLA detallado'!K:K,'Presupuesto UDLA detallado'!$C:$C,'Síntesis Presupuesto'!$A55,'Presupuesto UDLA detallado'!$D:$D,'Síntesis Presupuesto'!$B$9)</f>
        <v>0</v>
      </c>
      <c r="E55" s="43">
        <f>+SUMIFS('Presupuesto UDLA detallado'!L:L,'Presupuesto UDLA detallado'!$C:$C,'Síntesis Presupuesto'!$A55,'Presupuesto UDLA detallado'!$D:$D,'Síntesis Presupuesto'!$B$9)</f>
        <v>0</v>
      </c>
    </row>
    <row r="56" spans="1:5" ht="17.25" x14ac:dyDescent="0.25">
      <c r="A56" s="7" t="s">
        <v>7</v>
      </c>
      <c r="B56" s="43">
        <f>+SUMIFS('Presupuesto UDLA detallado'!I:I,'Presupuesto UDLA detallado'!$C:$C,'Síntesis Presupuesto'!$A56,'Presupuesto UDLA detallado'!$D:$D,'Síntesis Presupuesto'!$B$9)</f>
        <v>1000</v>
      </c>
      <c r="C56" s="43">
        <f>+SUMIFS('Presupuesto UDLA detallado'!J:J,'Presupuesto UDLA detallado'!$C:$C,'Síntesis Presupuesto'!$A56,'Presupuesto UDLA detallado'!$D:$D,'Síntesis Presupuesto'!$B$9)</f>
        <v>0</v>
      </c>
      <c r="D56" s="43">
        <f>+SUMIFS('Presupuesto UDLA detallado'!K:K,'Presupuesto UDLA detallado'!$C:$C,'Síntesis Presupuesto'!$A56,'Presupuesto UDLA detallado'!$D:$D,'Síntesis Presupuesto'!$B$9)</f>
        <v>499</v>
      </c>
      <c r="E56" s="43">
        <f>+SUMIFS('Presupuesto UDLA detallado'!L:L,'Presupuesto UDLA detallado'!$C:$C,'Síntesis Presupuesto'!$A56,'Presupuesto UDLA detallado'!$D:$D,'Síntesis Presupuesto'!$B$9)</f>
        <v>0</v>
      </c>
    </row>
    <row r="57" spans="1:5" ht="17.25" x14ac:dyDescent="0.25">
      <c r="A57" s="7" t="s">
        <v>9</v>
      </c>
      <c r="B57" s="43">
        <f>+SUMIFS('Presupuesto UDLA detallado'!I:I,'Presupuesto UDLA detallado'!$C:$C,'Síntesis Presupuesto'!$A57,'Presupuesto UDLA detallado'!$D:$D,'Síntesis Presupuesto'!$B$9)</f>
        <v>0</v>
      </c>
      <c r="C57" s="43">
        <f>+SUMIFS('Presupuesto UDLA detallado'!J:J,'Presupuesto UDLA detallado'!$C:$C,'Síntesis Presupuesto'!$A57,'Presupuesto UDLA detallado'!$D:$D,'Síntesis Presupuesto'!$B$9)</f>
        <v>0</v>
      </c>
      <c r="D57" s="43">
        <f>+SUMIFS('Presupuesto UDLA detallado'!K:K,'Presupuesto UDLA detallado'!$C:$C,'Síntesis Presupuesto'!$A57,'Presupuesto UDLA detallado'!$D:$D,'Síntesis Presupuesto'!$B$9)</f>
        <v>0</v>
      </c>
      <c r="E57" s="43">
        <f>+SUMIFS('Presupuesto UDLA detallado'!L:L,'Presupuesto UDLA detallado'!$C:$C,'Síntesis Presupuesto'!$A57,'Presupuesto UDLA detallado'!$D:$D,'Síntesis Presupuesto'!$B$9)</f>
        <v>0</v>
      </c>
    </row>
    <row r="58" spans="1:5" ht="17.25" x14ac:dyDescent="0.25">
      <c r="A58" s="7" t="s">
        <v>11</v>
      </c>
      <c r="B58" s="43">
        <f>+SUMIFS('Presupuesto UDLA detallado'!I:I,'Presupuesto UDLA detallado'!$C:$C,'Síntesis Presupuesto'!$A58,'Presupuesto UDLA detallado'!$D:$D,'Síntesis Presupuesto'!$B$9)</f>
        <v>0</v>
      </c>
      <c r="C58" s="43">
        <f>+SUMIFS('Presupuesto UDLA detallado'!J:J,'Presupuesto UDLA detallado'!$C:$C,'Síntesis Presupuesto'!$A58,'Presupuesto UDLA detallado'!$D:$D,'Síntesis Presupuesto'!$B$9)</f>
        <v>0</v>
      </c>
      <c r="D58" s="43">
        <f>+SUMIFS('Presupuesto UDLA detallado'!K:K,'Presupuesto UDLA detallado'!$C:$C,'Síntesis Presupuesto'!$A58,'Presupuesto UDLA detallado'!$D:$D,'Síntesis Presupuesto'!$B$9)</f>
        <v>0</v>
      </c>
      <c r="E58" s="43">
        <f>+SUMIFS('Presupuesto UDLA detallado'!L:L,'Presupuesto UDLA detallado'!$C:$C,'Síntesis Presupuesto'!$A58,'Presupuesto UDLA detallado'!$D:$D,'Síntesis Presupuesto'!$B$9)</f>
        <v>0</v>
      </c>
    </row>
    <row r="59" spans="1:5" ht="18" thickBot="1" x14ac:dyDescent="0.3">
      <c r="A59" s="9" t="s">
        <v>13</v>
      </c>
      <c r="B59" s="43">
        <f>+SUMIFS('Presupuesto UDLA detallado'!I:I,'Presupuesto UDLA detallado'!$C:$C,'Síntesis Presupuesto'!$A59,'Presupuesto UDLA detallado'!$D:$D,'Síntesis Presupuesto'!$B$9)</f>
        <v>0</v>
      </c>
      <c r="C59" s="43">
        <f>+SUMIFS('Presupuesto UDLA detallado'!J:J,'Presupuesto UDLA detallado'!$C:$C,'Síntesis Presupuesto'!$A59,'Presupuesto UDLA detallado'!$D:$D,'Síntesis Presupuesto'!$B$9)</f>
        <v>0</v>
      </c>
      <c r="D59" s="43">
        <f>+SUMIFS('Presupuesto UDLA detallado'!K:K,'Presupuesto UDLA detallado'!$C:$C,'Síntesis Presupuesto'!$A59,'Presupuesto UDLA detallado'!$D:$D,'Síntesis Presupuesto'!$B$9)</f>
        <v>0</v>
      </c>
      <c r="E59" s="43">
        <f>+SUMIFS('Presupuesto UDLA detallado'!L:L,'Presupuesto UDLA detallado'!$C:$C,'Síntesis Presupuesto'!$A59,'Presupuesto UDLA detallado'!$D:$D,'Síntesis Presupuesto'!$B$9)</f>
        <v>0</v>
      </c>
    </row>
    <row r="60" spans="1:5" ht="17.25" thickTop="1" thickBot="1" x14ac:dyDescent="0.3">
      <c r="A60" s="8" t="s">
        <v>202</v>
      </c>
      <c r="B60" s="44">
        <f>SUM(B55:B59)</f>
        <v>1000</v>
      </c>
      <c r="C60" s="44">
        <f t="shared" ref="C60:E60" si="3">SUM(C55:C59)</f>
        <v>0</v>
      </c>
      <c r="D60" s="44">
        <f t="shared" si="3"/>
        <v>499</v>
      </c>
      <c r="E60" s="44">
        <f t="shared" si="3"/>
        <v>0</v>
      </c>
    </row>
    <row r="61" spans="1:5" ht="18" thickBot="1" x14ac:dyDescent="0.3">
      <c r="A61" s="45"/>
      <c r="B61" s="1"/>
      <c r="C61" s="1"/>
      <c r="D61" s="1"/>
      <c r="E61" s="1"/>
    </row>
    <row r="62" spans="1:5" ht="16.5" thickBot="1" x14ac:dyDescent="0.3">
      <c r="A62" s="229" t="str">
        <f>+"CARRERA/PROGRAMA: "&amp;B10</f>
        <v>CARRERA/PROGRAMA: Economía</v>
      </c>
      <c r="B62" s="230"/>
      <c r="C62" s="230"/>
      <c r="D62" s="230"/>
      <c r="E62" s="230"/>
    </row>
    <row r="63" spans="1:5" ht="17.25" x14ac:dyDescent="0.25">
      <c r="A63" s="10" t="s">
        <v>46</v>
      </c>
      <c r="B63" s="11">
        <v>2025</v>
      </c>
      <c r="C63" s="11">
        <v>2026</v>
      </c>
      <c r="D63" s="11">
        <v>2027</v>
      </c>
      <c r="E63" s="11">
        <v>2028</v>
      </c>
    </row>
    <row r="64" spans="1:5" ht="17.25" x14ac:dyDescent="0.25">
      <c r="A64" s="7" t="s">
        <v>215</v>
      </c>
      <c r="B64" s="43">
        <f>+SUMIFS('Presupuesto UDLA detallado'!I:I,'Presupuesto UDLA detallado'!$C:$C,'Síntesis Presupuesto'!$A64,'Presupuesto UDLA detallado'!$D:$D,'Síntesis Presupuesto'!$B$10)</f>
        <v>0</v>
      </c>
      <c r="C64" s="43">
        <f>+SUMIFS('Presupuesto UDLA detallado'!J:J,'Presupuesto UDLA detallado'!$C:$C,'Síntesis Presupuesto'!$A64,'Presupuesto UDLA detallado'!$D:$D,'Síntesis Presupuesto'!$B$10)</f>
        <v>0</v>
      </c>
      <c r="D64" s="43">
        <f>+SUMIFS('Presupuesto UDLA detallado'!K:K,'Presupuesto UDLA detallado'!$C:$C,'Síntesis Presupuesto'!$A64,'Presupuesto UDLA detallado'!$D:$D,'Síntesis Presupuesto'!$B$10)</f>
        <v>0</v>
      </c>
      <c r="E64" s="43">
        <f>+SUMIFS('Presupuesto UDLA detallado'!L:L,'Presupuesto UDLA detallado'!$C:$C,'Síntesis Presupuesto'!$A64,'Presupuesto UDLA detallado'!$D:$D,'Síntesis Presupuesto'!$B$10)</f>
        <v>0</v>
      </c>
    </row>
    <row r="65" spans="1:5" ht="17.25" x14ac:dyDescent="0.25">
      <c r="A65" s="7" t="s">
        <v>7</v>
      </c>
      <c r="B65" s="43">
        <f>+SUMIFS('Presupuesto UDLA detallado'!I:I,'Presupuesto UDLA detallado'!$C:$C,'Síntesis Presupuesto'!$A65,'Presupuesto UDLA detallado'!$D:$D,'Síntesis Presupuesto'!$B$10)</f>
        <v>0</v>
      </c>
      <c r="C65" s="43">
        <f>+SUMIFS('Presupuesto UDLA detallado'!J:J,'Presupuesto UDLA detallado'!$C:$C,'Síntesis Presupuesto'!$A65,'Presupuesto UDLA detallado'!$D:$D,'Síntesis Presupuesto'!$B$10)</f>
        <v>0</v>
      </c>
      <c r="D65" s="43">
        <f>+SUMIFS('Presupuesto UDLA detallado'!K:K,'Presupuesto UDLA detallado'!$C:$C,'Síntesis Presupuesto'!$A65,'Presupuesto UDLA detallado'!$D:$D,'Síntesis Presupuesto'!$B$10)</f>
        <v>0</v>
      </c>
      <c r="E65" s="43">
        <f>+SUMIFS('Presupuesto UDLA detallado'!L:L,'Presupuesto UDLA detallado'!$C:$C,'Síntesis Presupuesto'!$A65,'Presupuesto UDLA detallado'!$D:$D,'Síntesis Presupuesto'!$B$10)</f>
        <v>0</v>
      </c>
    </row>
    <row r="66" spans="1:5" ht="17.25" x14ac:dyDescent="0.25">
      <c r="A66" s="7" t="s">
        <v>9</v>
      </c>
      <c r="B66" s="43">
        <f>+SUMIFS('Presupuesto UDLA detallado'!I:I,'Presupuesto UDLA detallado'!$C:$C,'Síntesis Presupuesto'!$A66,'Presupuesto UDLA detallado'!$D:$D,'Síntesis Presupuesto'!$B$10)</f>
        <v>0</v>
      </c>
      <c r="C66" s="43">
        <f>+SUMIFS('Presupuesto UDLA detallado'!J:J,'Presupuesto UDLA detallado'!$C:$C,'Síntesis Presupuesto'!$A66,'Presupuesto UDLA detallado'!$D:$D,'Síntesis Presupuesto'!$B$10)</f>
        <v>0</v>
      </c>
      <c r="D66" s="43">
        <f>+SUMIFS('Presupuesto UDLA detallado'!K:K,'Presupuesto UDLA detallado'!$C:$C,'Síntesis Presupuesto'!$A66,'Presupuesto UDLA detallado'!$D:$D,'Síntesis Presupuesto'!$B$10)</f>
        <v>0</v>
      </c>
      <c r="E66" s="43">
        <f>+SUMIFS('Presupuesto UDLA detallado'!L:L,'Presupuesto UDLA detallado'!$C:$C,'Síntesis Presupuesto'!$A66,'Presupuesto UDLA detallado'!$D:$D,'Síntesis Presupuesto'!$B$10)</f>
        <v>0</v>
      </c>
    </row>
    <row r="67" spans="1:5" ht="17.25" x14ac:dyDescent="0.25">
      <c r="A67" s="7" t="s">
        <v>11</v>
      </c>
      <c r="B67" s="43">
        <f>+SUMIFS('Presupuesto UDLA detallado'!I:I,'Presupuesto UDLA detallado'!$C:$C,'Síntesis Presupuesto'!$A67,'Presupuesto UDLA detallado'!$D:$D,'Síntesis Presupuesto'!$B$10)</f>
        <v>250</v>
      </c>
      <c r="C67" s="43">
        <f>+SUMIFS('Presupuesto UDLA detallado'!J:J,'Presupuesto UDLA detallado'!$C:$C,'Síntesis Presupuesto'!$A67,'Presupuesto UDLA detallado'!$D:$D,'Síntesis Presupuesto'!$B$10)</f>
        <v>250</v>
      </c>
      <c r="D67" s="43">
        <f>+SUMIFS('Presupuesto UDLA detallado'!K:K,'Presupuesto UDLA detallado'!$C:$C,'Síntesis Presupuesto'!$A67,'Presupuesto UDLA detallado'!$D:$D,'Síntesis Presupuesto'!$B$10)</f>
        <v>250</v>
      </c>
      <c r="E67" s="43">
        <f>+SUMIFS('Presupuesto UDLA detallado'!L:L,'Presupuesto UDLA detallado'!$C:$C,'Síntesis Presupuesto'!$A67,'Presupuesto UDLA detallado'!$D:$D,'Síntesis Presupuesto'!$B$10)</f>
        <v>250</v>
      </c>
    </row>
    <row r="68" spans="1:5" ht="18" thickBot="1" x14ac:dyDescent="0.3">
      <c r="A68" s="9" t="s">
        <v>13</v>
      </c>
      <c r="B68" s="43">
        <f>+SUMIFS('Presupuesto UDLA detallado'!I:I,'Presupuesto UDLA detallado'!$C:$C,'Síntesis Presupuesto'!$A68,'Presupuesto UDLA detallado'!$D:$D,'Síntesis Presupuesto'!$B$10)</f>
        <v>0</v>
      </c>
      <c r="C68" s="43">
        <f>+SUMIFS('Presupuesto UDLA detallado'!J:J,'Presupuesto UDLA detallado'!$C:$C,'Síntesis Presupuesto'!$A68,'Presupuesto UDLA detallado'!$D:$D,'Síntesis Presupuesto'!$B$10)</f>
        <v>0</v>
      </c>
      <c r="D68" s="43">
        <f>+SUMIFS('Presupuesto UDLA detallado'!K:K,'Presupuesto UDLA detallado'!$C:$C,'Síntesis Presupuesto'!$A68,'Presupuesto UDLA detallado'!$D:$D,'Síntesis Presupuesto'!$B$10)</f>
        <v>0</v>
      </c>
      <c r="E68" s="43">
        <f>+SUMIFS('Presupuesto UDLA detallado'!L:L,'Presupuesto UDLA detallado'!$C:$C,'Síntesis Presupuesto'!$A68,'Presupuesto UDLA detallado'!$D:$D,'Síntesis Presupuesto'!$B$10)</f>
        <v>0</v>
      </c>
    </row>
    <row r="69" spans="1:5" ht="17.25" thickTop="1" thickBot="1" x14ac:dyDescent="0.3">
      <c r="A69" s="8" t="s">
        <v>202</v>
      </c>
      <c r="B69" s="44">
        <f>SUM(B64:B68)</f>
        <v>250</v>
      </c>
      <c r="C69" s="44">
        <f t="shared" ref="C69:E69" si="4">SUM(C64:C68)</f>
        <v>250</v>
      </c>
      <c r="D69" s="44">
        <f t="shared" si="4"/>
        <v>250</v>
      </c>
      <c r="E69" s="44">
        <f t="shared" si="4"/>
        <v>250</v>
      </c>
    </row>
    <row r="70" spans="1:5" ht="18" thickBot="1" x14ac:dyDescent="0.3">
      <c r="A70" s="45"/>
      <c r="B70" s="1"/>
      <c r="C70" s="1"/>
      <c r="D70" s="1"/>
      <c r="E70" s="1"/>
    </row>
    <row r="71" spans="1:5" ht="16.5" thickBot="1" x14ac:dyDescent="0.3">
      <c r="A71" s="229" t="str">
        <f>+"CARRERA/PROGRAMA: "&amp;B11</f>
        <v>CARRERA/PROGRAMA: Ciencias Políticas</v>
      </c>
      <c r="B71" s="230"/>
      <c r="C71" s="230"/>
      <c r="D71" s="230"/>
      <c r="E71" s="230"/>
    </row>
    <row r="72" spans="1:5" ht="17.25" x14ac:dyDescent="0.25">
      <c r="A72" s="10" t="s">
        <v>46</v>
      </c>
      <c r="B72" s="11">
        <v>2025</v>
      </c>
      <c r="C72" s="11">
        <v>2026</v>
      </c>
      <c r="D72" s="11">
        <v>2027</v>
      </c>
      <c r="E72" s="11">
        <v>2028</v>
      </c>
    </row>
    <row r="73" spans="1:5" ht="17.25" x14ac:dyDescent="0.25">
      <c r="A73" s="7" t="s">
        <v>215</v>
      </c>
      <c r="B73" s="43">
        <f>+SUMIFS('Presupuesto UDLA detallado'!I:I,'Presupuesto UDLA detallado'!$C:$C,'Síntesis Presupuesto'!$A73,'Presupuesto UDLA detallado'!$D:$D,'Síntesis Presupuesto'!$B$11)</f>
        <v>0</v>
      </c>
      <c r="C73" s="43">
        <f>+SUMIFS('Presupuesto UDLA detallado'!J:J,'Presupuesto UDLA detallado'!$C:$C,'Síntesis Presupuesto'!$A73,'Presupuesto UDLA detallado'!$D:$D,'Síntesis Presupuesto'!$B$11)</f>
        <v>0</v>
      </c>
      <c r="D73" s="43">
        <f>+SUMIFS('Presupuesto UDLA detallado'!K:K,'Presupuesto UDLA detallado'!$C:$C,'Síntesis Presupuesto'!$A73,'Presupuesto UDLA detallado'!$D:$D,'Síntesis Presupuesto'!$B$11)</f>
        <v>0</v>
      </c>
      <c r="E73" s="43">
        <f>+SUMIFS('Presupuesto UDLA detallado'!L:L,'Presupuesto UDLA detallado'!$C:$C,'Síntesis Presupuesto'!$A73,'Presupuesto UDLA detallado'!$D:$D,'Síntesis Presupuesto'!$B$11)</f>
        <v>0</v>
      </c>
    </row>
    <row r="74" spans="1:5" ht="17.25" x14ac:dyDescent="0.25">
      <c r="A74" s="7" t="s">
        <v>7</v>
      </c>
      <c r="B74" s="43">
        <f>+SUMIFS('Presupuesto UDLA detallado'!I:I,'Presupuesto UDLA detallado'!$C:$C,'Síntesis Presupuesto'!$A74,'Presupuesto UDLA detallado'!$D:$D,'Síntesis Presupuesto'!$B$11)</f>
        <v>0</v>
      </c>
      <c r="C74" s="43">
        <f>+SUMIFS('Presupuesto UDLA detallado'!J:J,'Presupuesto UDLA detallado'!$C:$C,'Síntesis Presupuesto'!$A74,'Presupuesto UDLA detallado'!$D:$D,'Síntesis Presupuesto'!$B$11)</f>
        <v>0</v>
      </c>
      <c r="D74" s="43">
        <f>+SUMIFS('Presupuesto UDLA detallado'!K:K,'Presupuesto UDLA detallado'!$C:$C,'Síntesis Presupuesto'!$A74,'Presupuesto UDLA detallado'!$D:$D,'Síntesis Presupuesto'!$B$11)</f>
        <v>0</v>
      </c>
      <c r="E74" s="43">
        <f>+SUMIFS('Presupuesto UDLA detallado'!L:L,'Presupuesto UDLA detallado'!$C:$C,'Síntesis Presupuesto'!$A74,'Presupuesto UDLA detallado'!$D:$D,'Síntesis Presupuesto'!$B$11)</f>
        <v>0</v>
      </c>
    </row>
    <row r="75" spans="1:5" ht="17.25" x14ac:dyDescent="0.25">
      <c r="A75" s="7" t="s">
        <v>9</v>
      </c>
      <c r="B75" s="43">
        <f>+SUMIFS('Presupuesto UDLA detallado'!I:I,'Presupuesto UDLA detallado'!$C:$C,'Síntesis Presupuesto'!$A75,'Presupuesto UDLA detallado'!$D:$D,'Síntesis Presupuesto'!$B$11)</f>
        <v>5</v>
      </c>
      <c r="C75" s="43">
        <f>+SUMIFS('Presupuesto UDLA detallado'!J:J,'Presupuesto UDLA detallado'!$C:$C,'Síntesis Presupuesto'!$A75,'Presupuesto UDLA detallado'!$D:$D,'Síntesis Presupuesto'!$B$11)</f>
        <v>5</v>
      </c>
      <c r="D75" s="43">
        <f>+SUMIFS('Presupuesto UDLA detallado'!K:K,'Presupuesto UDLA detallado'!$C:$C,'Síntesis Presupuesto'!$A75,'Presupuesto UDLA detallado'!$D:$D,'Síntesis Presupuesto'!$B$11)</f>
        <v>5</v>
      </c>
      <c r="E75" s="43">
        <f>+SUMIFS('Presupuesto UDLA detallado'!L:L,'Presupuesto UDLA detallado'!$C:$C,'Síntesis Presupuesto'!$A75,'Presupuesto UDLA detallado'!$D:$D,'Síntesis Presupuesto'!$B$11)</f>
        <v>5</v>
      </c>
    </row>
    <row r="76" spans="1:5" ht="17.25" x14ac:dyDescent="0.25">
      <c r="A76" s="7" t="s">
        <v>11</v>
      </c>
      <c r="B76" s="43">
        <f>+SUMIFS('Presupuesto UDLA detallado'!I:I,'Presupuesto UDLA detallado'!$C:$C,'Síntesis Presupuesto'!$A76,'Presupuesto UDLA detallado'!$D:$D,'Síntesis Presupuesto'!$B$11)</f>
        <v>0</v>
      </c>
      <c r="C76" s="43">
        <f>+SUMIFS('Presupuesto UDLA detallado'!J:J,'Presupuesto UDLA detallado'!$C:$C,'Síntesis Presupuesto'!$A76,'Presupuesto UDLA detallado'!$D:$D,'Síntesis Presupuesto'!$B$11)</f>
        <v>0</v>
      </c>
      <c r="D76" s="43">
        <f>+SUMIFS('Presupuesto UDLA detallado'!K:K,'Presupuesto UDLA detallado'!$C:$C,'Síntesis Presupuesto'!$A76,'Presupuesto UDLA detallado'!$D:$D,'Síntesis Presupuesto'!$B$11)</f>
        <v>0</v>
      </c>
      <c r="E76" s="43">
        <f>+SUMIFS('Presupuesto UDLA detallado'!L:L,'Presupuesto UDLA detallado'!$C:$C,'Síntesis Presupuesto'!$A76,'Presupuesto UDLA detallado'!$D:$D,'Síntesis Presupuesto'!$B$11)</f>
        <v>0</v>
      </c>
    </row>
    <row r="77" spans="1:5" ht="18" thickBot="1" x14ac:dyDescent="0.3">
      <c r="A77" s="9" t="s">
        <v>13</v>
      </c>
      <c r="B77" s="43">
        <f>+SUMIFS('Presupuesto UDLA detallado'!I:I,'Presupuesto UDLA detallado'!$C:$C,'Síntesis Presupuesto'!$A77,'Presupuesto UDLA detallado'!$D:$D,'Síntesis Presupuesto'!$B$11)</f>
        <v>0</v>
      </c>
      <c r="C77" s="43">
        <f>+SUMIFS('Presupuesto UDLA detallado'!J:J,'Presupuesto UDLA detallado'!$C:$C,'Síntesis Presupuesto'!$A77,'Presupuesto UDLA detallado'!$D:$D,'Síntesis Presupuesto'!$B$11)</f>
        <v>0</v>
      </c>
      <c r="D77" s="43">
        <f>+SUMIFS('Presupuesto UDLA detallado'!K:K,'Presupuesto UDLA detallado'!$C:$C,'Síntesis Presupuesto'!$A77,'Presupuesto UDLA detallado'!$D:$D,'Síntesis Presupuesto'!$B$11)</f>
        <v>0</v>
      </c>
      <c r="E77" s="43">
        <f>+SUMIFS('Presupuesto UDLA detallado'!L:L,'Presupuesto UDLA detallado'!$C:$C,'Síntesis Presupuesto'!$A77,'Presupuesto UDLA detallado'!$D:$D,'Síntesis Presupuesto'!$B$11)</f>
        <v>0</v>
      </c>
    </row>
    <row r="78" spans="1:5" ht="17.25" thickTop="1" thickBot="1" x14ac:dyDescent="0.3">
      <c r="A78" s="8" t="s">
        <v>202</v>
      </c>
      <c r="B78" s="44">
        <f>SUM(B73:B77)</f>
        <v>5</v>
      </c>
      <c r="C78" s="44">
        <f t="shared" ref="C78:E78" si="5">SUM(C73:C77)</f>
        <v>5</v>
      </c>
      <c r="D78" s="44">
        <f t="shared" si="5"/>
        <v>5</v>
      </c>
      <c r="E78" s="44">
        <f t="shared" si="5"/>
        <v>5</v>
      </c>
    </row>
    <row r="79" spans="1:5" ht="16.5" thickBot="1" x14ac:dyDescent="0.3">
      <c r="A79" s="179"/>
      <c r="B79" s="180"/>
      <c r="C79" s="180"/>
      <c r="D79" s="180"/>
      <c r="E79" s="180"/>
    </row>
    <row r="80" spans="1:5" ht="16.5" thickBot="1" x14ac:dyDescent="0.3">
      <c r="A80" s="229" t="str">
        <f>+"CARRERA/PROGRAMA: "&amp;B12</f>
        <v>CARRERA/PROGRAMA: Educación</v>
      </c>
      <c r="B80" s="230"/>
      <c r="C80" s="230"/>
      <c r="D80" s="230"/>
      <c r="E80" s="230"/>
    </row>
    <row r="81" spans="1:5" ht="17.25" x14ac:dyDescent="0.25">
      <c r="A81" s="10" t="s">
        <v>46</v>
      </c>
      <c r="B81" s="11">
        <v>2025</v>
      </c>
      <c r="C81" s="11">
        <v>2026</v>
      </c>
      <c r="D81" s="11">
        <v>2027</v>
      </c>
      <c r="E81" s="11">
        <v>2028</v>
      </c>
    </row>
    <row r="82" spans="1:5" ht="17.25" x14ac:dyDescent="0.25">
      <c r="A82" s="7" t="s">
        <v>215</v>
      </c>
      <c r="B82" s="43">
        <f>+SUMIFS('Presupuesto UDLA detallado'!I:I,'Presupuesto UDLA detallado'!$C:$C,'Síntesis Presupuesto'!$A82,'Presupuesto UDLA detallado'!$D:$D,'Síntesis Presupuesto'!$B$12)</f>
        <v>0</v>
      </c>
      <c r="C82" s="43">
        <f>+SUMIFS('Presupuesto UDLA detallado'!J:J,'Presupuesto UDLA detallado'!$C:$C,'Síntesis Presupuesto'!$A82,'Presupuesto UDLA detallado'!$D:$D,'Síntesis Presupuesto'!$B$12)</f>
        <v>0</v>
      </c>
      <c r="D82" s="43">
        <f>+SUMIFS('Presupuesto UDLA detallado'!K:K,'Presupuesto UDLA detallado'!$C:$C,'Síntesis Presupuesto'!$A82,'Presupuesto UDLA detallado'!$D:$D,'Síntesis Presupuesto'!$B$12)</f>
        <v>0</v>
      </c>
      <c r="E82" s="43">
        <f>+SUMIFS('Presupuesto UDLA detallado'!L:L,'Presupuesto UDLA detallado'!$C:$C,'Síntesis Presupuesto'!$A82,'Presupuesto UDLA detallado'!$D:$D,'Síntesis Presupuesto'!$B$12)</f>
        <v>0</v>
      </c>
    </row>
    <row r="83" spans="1:5" ht="17.25" x14ac:dyDescent="0.25">
      <c r="A83" s="7" t="s">
        <v>7</v>
      </c>
      <c r="B83" s="43">
        <f>+SUMIFS('Presupuesto UDLA detallado'!I:I,'Presupuesto UDLA detallado'!$C:$C,'Síntesis Presupuesto'!$A83,'Presupuesto UDLA detallado'!$D:$D,'Síntesis Presupuesto'!$B$12)</f>
        <v>0</v>
      </c>
      <c r="C83" s="43">
        <f>+SUMIFS('Presupuesto UDLA detallado'!J:J,'Presupuesto UDLA detallado'!$C:$C,'Síntesis Presupuesto'!$A83,'Presupuesto UDLA detallado'!$D:$D,'Síntesis Presupuesto'!$B$12)</f>
        <v>0</v>
      </c>
      <c r="D83" s="43">
        <f>+SUMIFS('Presupuesto UDLA detallado'!K:K,'Presupuesto UDLA detallado'!$C:$C,'Síntesis Presupuesto'!$A83,'Presupuesto UDLA detallado'!$D:$D,'Síntesis Presupuesto'!$B$12)</f>
        <v>0</v>
      </c>
      <c r="E83" s="43">
        <f>+SUMIFS('Presupuesto UDLA detallado'!L:L,'Presupuesto UDLA detallado'!$C:$C,'Síntesis Presupuesto'!$A83,'Presupuesto UDLA detallado'!$D:$D,'Síntesis Presupuesto'!$B$12)</f>
        <v>0</v>
      </c>
    </row>
    <row r="84" spans="1:5" ht="17.25" x14ac:dyDescent="0.25">
      <c r="A84" s="7" t="s">
        <v>9</v>
      </c>
      <c r="B84" s="43">
        <f>+SUMIFS('Presupuesto UDLA detallado'!I:I,'Presupuesto UDLA detallado'!$C:$C,'Síntesis Presupuesto'!$A84,'Presupuesto UDLA detallado'!$D:$D,'Síntesis Presupuesto'!$B$12)</f>
        <v>150</v>
      </c>
      <c r="C84" s="43">
        <f>+SUMIFS('Presupuesto UDLA detallado'!J:J,'Presupuesto UDLA detallado'!$C:$C,'Síntesis Presupuesto'!$A84,'Presupuesto UDLA detallado'!$D:$D,'Síntesis Presupuesto'!$B$12)</f>
        <v>150</v>
      </c>
      <c r="D84" s="43">
        <f>+SUMIFS('Presupuesto UDLA detallado'!K:K,'Presupuesto UDLA detallado'!$C:$C,'Síntesis Presupuesto'!$A84,'Presupuesto UDLA detallado'!$D:$D,'Síntesis Presupuesto'!$B$12)</f>
        <v>150</v>
      </c>
      <c r="E84" s="43">
        <f>+SUMIFS('Presupuesto UDLA detallado'!L:L,'Presupuesto UDLA detallado'!$C:$C,'Síntesis Presupuesto'!$A84,'Presupuesto UDLA detallado'!$D:$D,'Síntesis Presupuesto'!$B$12)</f>
        <v>150</v>
      </c>
    </row>
    <row r="85" spans="1:5" ht="17.25" x14ac:dyDescent="0.25">
      <c r="A85" s="7" t="s">
        <v>11</v>
      </c>
      <c r="B85" s="43">
        <f>+SUMIFS('Presupuesto UDLA detallado'!I:I,'Presupuesto UDLA detallado'!$C:$C,'Síntesis Presupuesto'!$A85,'Presupuesto UDLA detallado'!$D:$D,'Síntesis Presupuesto'!$B$12)</f>
        <v>0</v>
      </c>
      <c r="C85" s="43">
        <f>+SUMIFS('Presupuesto UDLA detallado'!J:J,'Presupuesto UDLA detallado'!$C:$C,'Síntesis Presupuesto'!$A85,'Presupuesto UDLA detallado'!$D:$D,'Síntesis Presupuesto'!$B$12)</f>
        <v>0</v>
      </c>
      <c r="D85" s="43">
        <f>+SUMIFS('Presupuesto UDLA detallado'!K:K,'Presupuesto UDLA detallado'!$C:$C,'Síntesis Presupuesto'!$A85,'Presupuesto UDLA detallado'!$D:$D,'Síntesis Presupuesto'!$B$12)</f>
        <v>0</v>
      </c>
      <c r="E85" s="43">
        <f>+SUMIFS('Presupuesto UDLA detallado'!L:L,'Presupuesto UDLA detallado'!$C:$C,'Síntesis Presupuesto'!$A85,'Presupuesto UDLA detallado'!$D:$D,'Síntesis Presupuesto'!$B$12)</f>
        <v>0</v>
      </c>
    </row>
    <row r="86" spans="1:5" ht="18" thickBot="1" x14ac:dyDescent="0.3">
      <c r="A86" s="9" t="s">
        <v>13</v>
      </c>
      <c r="B86" s="43">
        <f>+SUMIFS('Presupuesto UDLA detallado'!I:I,'Presupuesto UDLA detallado'!$C:$C,'Síntesis Presupuesto'!$A86,'Presupuesto UDLA detallado'!$D:$D,'Síntesis Presupuesto'!$B$12)</f>
        <v>0</v>
      </c>
      <c r="C86" s="43">
        <f>+SUMIFS('Presupuesto UDLA detallado'!J:J,'Presupuesto UDLA detallado'!$C:$C,'Síntesis Presupuesto'!$A86,'Presupuesto UDLA detallado'!$D:$D,'Síntesis Presupuesto'!$B$12)</f>
        <v>0</v>
      </c>
      <c r="D86" s="43">
        <f>+SUMIFS('Presupuesto UDLA detallado'!K:K,'Presupuesto UDLA detallado'!$C:$C,'Síntesis Presupuesto'!$A86,'Presupuesto UDLA detallado'!$D:$D,'Síntesis Presupuesto'!$B$12)</f>
        <v>0</v>
      </c>
      <c r="E86" s="43">
        <f>+SUMIFS('Presupuesto UDLA detallado'!L:L,'Presupuesto UDLA detallado'!$C:$C,'Síntesis Presupuesto'!$A86,'Presupuesto UDLA detallado'!$D:$D,'Síntesis Presupuesto'!$B$12)</f>
        <v>0</v>
      </c>
    </row>
    <row r="87" spans="1:5" ht="17.25" thickTop="1" thickBot="1" x14ac:dyDescent="0.3">
      <c r="A87" s="8" t="s">
        <v>202</v>
      </c>
      <c r="B87" s="44">
        <f>SUM(B82:B86)</f>
        <v>150</v>
      </c>
      <c r="C87" s="44">
        <f t="shared" ref="C87:E87" si="6">SUM(C82:C86)</f>
        <v>150</v>
      </c>
      <c r="D87" s="44">
        <f t="shared" si="6"/>
        <v>150</v>
      </c>
      <c r="E87" s="44">
        <f t="shared" si="6"/>
        <v>150</v>
      </c>
    </row>
    <row r="88" spans="1:5" ht="16.5" thickBot="1" x14ac:dyDescent="0.3">
      <c r="A88" s="179"/>
      <c r="B88" s="180"/>
      <c r="C88" s="180"/>
      <c r="D88" s="180"/>
      <c r="E88" s="180"/>
    </row>
    <row r="89" spans="1:5" ht="16.5" thickBot="1" x14ac:dyDescent="0.3">
      <c r="A89" s="229" t="s">
        <v>222</v>
      </c>
      <c r="B89" s="230"/>
      <c r="C89" s="230"/>
      <c r="D89" s="230"/>
      <c r="E89" s="230"/>
    </row>
    <row r="90" spans="1:5" ht="17.25" x14ac:dyDescent="0.25">
      <c r="A90" s="10" t="s">
        <v>46</v>
      </c>
      <c r="B90" s="11">
        <v>2024</v>
      </c>
      <c r="C90" s="11">
        <v>2025</v>
      </c>
      <c r="D90" s="11">
        <v>2026</v>
      </c>
      <c r="E90" s="11">
        <v>2027</v>
      </c>
    </row>
    <row r="91" spans="1:5" ht="17.25" x14ac:dyDescent="0.25">
      <c r="A91" s="7" t="s">
        <v>215</v>
      </c>
      <c r="B91" s="43">
        <f>+'Presupuesto Externo'!C4</f>
        <v>250</v>
      </c>
      <c r="C91" s="43">
        <f>+'Presupuesto Externo'!D4</f>
        <v>250</v>
      </c>
      <c r="D91" s="43">
        <f>+'Presupuesto Externo'!E4</f>
        <v>250</v>
      </c>
      <c r="E91" s="43">
        <f>+'Presupuesto Externo'!F4</f>
        <v>250</v>
      </c>
    </row>
    <row r="92" spans="1:5" ht="17.25" x14ac:dyDescent="0.25">
      <c r="A92" s="7" t="s">
        <v>7</v>
      </c>
      <c r="B92" s="43">
        <f>+'Presupuesto Externo'!C5</f>
        <v>250</v>
      </c>
      <c r="C92" s="43">
        <f>+'Presupuesto Externo'!D5</f>
        <v>250</v>
      </c>
      <c r="D92" s="43">
        <f>+'Presupuesto Externo'!E5</f>
        <v>250</v>
      </c>
      <c r="E92" s="43">
        <f>+'Presupuesto Externo'!F5</f>
        <v>250</v>
      </c>
    </row>
    <row r="93" spans="1:5" ht="17.25" x14ac:dyDescent="0.25">
      <c r="A93" s="7" t="s">
        <v>9</v>
      </c>
      <c r="B93" s="43">
        <f>+'Presupuesto Externo'!C6</f>
        <v>250</v>
      </c>
      <c r="C93" s="43">
        <f>+'Presupuesto Externo'!D6</f>
        <v>250</v>
      </c>
      <c r="D93" s="43">
        <f>+'Presupuesto Externo'!E6</f>
        <v>250</v>
      </c>
      <c r="E93" s="43">
        <f>+'Presupuesto Externo'!F6</f>
        <v>250</v>
      </c>
    </row>
    <row r="94" spans="1:5" ht="17.25" x14ac:dyDescent="0.25">
      <c r="A94" s="7" t="s">
        <v>11</v>
      </c>
      <c r="B94" s="43">
        <f>+'Presupuesto Externo'!C7</f>
        <v>250</v>
      </c>
      <c r="C94" s="43">
        <f>+'Presupuesto Externo'!D7</f>
        <v>250</v>
      </c>
      <c r="D94" s="43">
        <f>+'Presupuesto Externo'!E7</f>
        <v>250</v>
      </c>
      <c r="E94" s="43">
        <f>+'Presupuesto Externo'!F7</f>
        <v>250</v>
      </c>
    </row>
    <row r="95" spans="1:5" ht="18" thickBot="1" x14ac:dyDescent="0.3">
      <c r="A95" s="9" t="s">
        <v>13</v>
      </c>
      <c r="B95" s="43">
        <f>+'Presupuesto Externo'!C8</f>
        <v>250</v>
      </c>
      <c r="C95" s="43">
        <f>+'Presupuesto Externo'!D8</f>
        <v>250</v>
      </c>
      <c r="D95" s="43">
        <f>+'Presupuesto Externo'!E8</f>
        <v>250</v>
      </c>
      <c r="E95" s="43">
        <f>+'Presupuesto Externo'!F8</f>
        <v>250</v>
      </c>
    </row>
    <row r="96" spans="1:5" ht="17.25" thickTop="1" thickBot="1" x14ac:dyDescent="0.3">
      <c r="A96" s="8" t="s">
        <v>202</v>
      </c>
      <c r="B96" s="44">
        <f>SUM(B91:B95)</f>
        <v>1250</v>
      </c>
      <c r="C96" s="44">
        <f t="shared" ref="C96:E96" si="7">SUM(C91:C95)</f>
        <v>1250</v>
      </c>
      <c r="D96" s="44">
        <f t="shared" si="7"/>
        <v>1250</v>
      </c>
      <c r="E96" s="44">
        <f t="shared" si="7"/>
        <v>1250</v>
      </c>
    </row>
  </sheetData>
  <mergeCells count="23">
    <mergeCell ref="A7:A12"/>
    <mergeCell ref="A44:E44"/>
    <mergeCell ref="A53:E53"/>
    <mergeCell ref="A62:E62"/>
    <mergeCell ref="A71:E71"/>
    <mergeCell ref="B13:E13"/>
    <mergeCell ref="A1:E1"/>
    <mergeCell ref="A2:E2"/>
    <mergeCell ref="B4:E4"/>
    <mergeCell ref="B5:E5"/>
    <mergeCell ref="B6:E6"/>
    <mergeCell ref="A3:E3"/>
    <mergeCell ref="A89:E89"/>
    <mergeCell ref="C22:D22"/>
    <mergeCell ref="A25:E25"/>
    <mergeCell ref="B14:E14"/>
    <mergeCell ref="B19:E19"/>
    <mergeCell ref="B15:E15"/>
    <mergeCell ref="A18:E18"/>
    <mergeCell ref="B21:E21"/>
    <mergeCell ref="B23:E23"/>
    <mergeCell ref="A35:E35"/>
    <mergeCell ref="A80:E80"/>
  </mergeCells>
  <conditionalFormatting sqref="E7:E12">
    <cfRule type="cellIs" dxfId="7" priority="1" operator="greaterThanOrEqual">
      <formula>150</formula>
    </cfRule>
    <cfRule type="cellIs" dxfId="6" priority="2" operator="between">
      <formula>100.01</formula>
      <formula>150</formula>
    </cfRule>
    <cfRule type="cellIs" priority="3" operator="equal">
      <formula>0</formula>
    </cfRule>
    <cfRule type="cellIs" dxfId="5" priority="4" operator="between">
      <formula>0.01</formula>
      <formula>100</formula>
    </cfRule>
  </conditionalFormatting>
  <dataValidations disablePrompts="1" count="2">
    <dataValidation type="list" allowBlank="1" showInputMessage="1" showErrorMessage="1" sqref="B22 E22" xr:uid="{F5E2656D-1923-4B00-95F6-6400EB160BE6}">
      <formula1>"SI, NO"</formula1>
    </dataValidation>
    <dataValidation type="whole" allowBlank="1" showInputMessage="1" showErrorMessage="1" errorTitle="Presupuesto excedido" error="El presupuesto total para el año 2025 ha excedido los $10.000, revisar el presupuesto_x000a_" sqref="B32" xr:uid="{3CA46F0A-C2DE-498F-BE86-023FA7D1AB63}">
      <formula1>0</formula1>
      <formula2>10000</formula2>
    </dataValidation>
  </dataValidations>
  <pageMargins left="0.7" right="0.7" top="0.75" bottom="0.75" header="0.3" footer="0.3"/>
  <pageSetup paperSize="9" orientation="portrait" r:id="rId1"/>
  <ignoredErrors>
    <ignoredError sqref="E7:E12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66CF91C4-076D-4D09-8BE5-08F1507DDD9F}">
          <x14:formula1>
            <xm:f>Hoja1!$A$1:$A$3</xm:f>
          </x14:formula1>
          <xm:sqref>B15:E15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D22C6-5B4A-4B31-944F-9EFC18E9E649}">
  <sheetPr codeName="Hoja5"/>
  <dimension ref="A1:N94"/>
  <sheetViews>
    <sheetView showGridLines="0" tabSelected="1" topLeftCell="A3" zoomScale="70" zoomScaleNormal="70" workbookViewId="0">
      <pane xSplit="2" ySplit="3" topLeftCell="C6" activePane="bottomRight" state="frozen"/>
      <selection pane="topRight" activeCell="E3" sqref="E3"/>
      <selection pane="bottomLeft" activeCell="A6" sqref="A6"/>
      <selection pane="bottomRight" activeCell="N13" sqref="N13"/>
    </sheetView>
  </sheetViews>
  <sheetFormatPr baseColWidth="10" defaultColWidth="11.42578125" defaultRowHeight="15" x14ac:dyDescent="0.25"/>
  <cols>
    <col min="1" max="1" width="6.140625" customWidth="1"/>
    <col min="2" max="2" width="14.7109375" bestFit="1" customWidth="1"/>
    <col min="3" max="3" width="20.7109375" customWidth="1"/>
    <col min="4" max="4" width="31.140625" customWidth="1"/>
    <col min="5" max="5" width="27.7109375" customWidth="1"/>
    <col min="6" max="6" width="13.7109375" bestFit="1" customWidth="1"/>
    <col min="7" max="7" width="18.5703125" bestFit="1" customWidth="1"/>
    <col min="8" max="8" width="21.5703125" bestFit="1" customWidth="1"/>
    <col min="9" max="10" width="12.85546875" bestFit="1" customWidth="1"/>
    <col min="11" max="12" width="12.140625" customWidth="1"/>
    <col min="13" max="13" width="37" customWidth="1"/>
    <col min="14" max="14" width="42" bestFit="1" customWidth="1"/>
  </cols>
  <sheetData>
    <row r="1" spans="1:14" ht="21" x14ac:dyDescent="0.25">
      <c r="A1" s="150"/>
      <c r="B1" s="150"/>
      <c r="C1" s="150"/>
      <c r="D1" s="150"/>
      <c r="E1" s="150"/>
      <c r="F1" s="150"/>
      <c r="G1" s="150"/>
      <c r="H1" s="150"/>
      <c r="I1" s="150"/>
      <c r="J1" s="139"/>
      <c r="K1" s="139"/>
      <c r="L1" s="139"/>
      <c r="M1" s="139"/>
      <c r="N1" s="139"/>
    </row>
    <row r="2" spans="1:14" ht="18.75" x14ac:dyDescent="0.25">
      <c r="A2" s="151"/>
      <c r="B2" s="151"/>
      <c r="C2" s="151"/>
      <c r="D2" s="151"/>
      <c r="E2" s="151"/>
      <c r="F2" s="151"/>
      <c r="G2" s="151"/>
      <c r="H2" s="151"/>
      <c r="I2" s="151"/>
      <c r="J2" s="140"/>
      <c r="K2" s="140"/>
      <c r="L2" s="140"/>
      <c r="M2" s="140"/>
      <c r="N2" s="140"/>
    </row>
    <row r="3" spans="1:14" ht="15.75" thickBot="1" x14ac:dyDescent="0.3"/>
    <row r="4" spans="1:14" ht="15.75" customHeight="1" thickBot="1" x14ac:dyDescent="0.3">
      <c r="B4" s="146"/>
      <c r="C4" s="147"/>
      <c r="D4" s="147"/>
      <c r="E4" s="147" t="s">
        <v>35</v>
      </c>
      <c r="F4" s="147"/>
      <c r="G4" s="147"/>
      <c r="H4" s="148"/>
      <c r="I4" s="181" t="s">
        <v>223</v>
      </c>
      <c r="J4" s="149"/>
      <c r="K4" s="147"/>
      <c r="L4" s="148"/>
      <c r="M4" s="133"/>
      <c r="N4" s="133"/>
    </row>
    <row r="5" spans="1:14" ht="45.75" thickBot="1" x14ac:dyDescent="0.3">
      <c r="B5" s="134" t="s">
        <v>37</v>
      </c>
      <c r="C5" s="135" t="s">
        <v>214</v>
      </c>
      <c r="D5" s="135" t="s">
        <v>203</v>
      </c>
      <c r="E5" s="135" t="s">
        <v>204</v>
      </c>
      <c r="F5" s="135" t="s">
        <v>38</v>
      </c>
      <c r="G5" s="135" t="s">
        <v>39</v>
      </c>
      <c r="H5" s="132" t="s">
        <v>205</v>
      </c>
      <c r="I5" s="134">
        <v>2025</v>
      </c>
      <c r="J5" s="136">
        <f>+I5+1</f>
        <v>2026</v>
      </c>
      <c r="K5" s="136">
        <f t="shared" ref="K5:L5" si="0">+J5+1</f>
        <v>2027</v>
      </c>
      <c r="L5" s="136">
        <f t="shared" si="0"/>
        <v>2028</v>
      </c>
      <c r="M5" s="137" t="s">
        <v>206</v>
      </c>
      <c r="N5" s="133" t="s">
        <v>207</v>
      </c>
    </row>
    <row r="6" spans="1:14" ht="15" customHeight="1" x14ac:dyDescent="0.25">
      <c r="A6" s="141"/>
      <c r="B6" s="152" t="s">
        <v>44</v>
      </c>
      <c r="C6" s="153" t="s">
        <v>215</v>
      </c>
      <c r="D6" s="153" t="s">
        <v>221</v>
      </c>
      <c r="E6" s="153" t="s">
        <v>224</v>
      </c>
      <c r="F6" s="154">
        <v>2</v>
      </c>
      <c r="G6" s="155">
        <v>2000</v>
      </c>
      <c r="H6" s="156">
        <f>F6*G6</f>
        <v>4000</v>
      </c>
      <c r="I6" s="157">
        <v>2000</v>
      </c>
      <c r="J6" s="158">
        <v>1000</v>
      </c>
      <c r="K6" s="159">
        <v>500</v>
      </c>
      <c r="L6" s="160">
        <v>500</v>
      </c>
      <c r="M6" s="161"/>
      <c r="N6" s="162" t="str">
        <f>+IF(SUM(I6:L6)=H6,"Presupuesto coincide","Revisar presupuesto total y por años")</f>
        <v>Presupuesto coincide</v>
      </c>
    </row>
    <row r="7" spans="1:14" ht="15" customHeight="1" x14ac:dyDescent="0.25">
      <c r="A7" s="141"/>
      <c r="B7" s="163" t="s">
        <v>44</v>
      </c>
      <c r="C7" s="164" t="s">
        <v>7</v>
      </c>
      <c r="D7" s="164" t="s">
        <v>221</v>
      </c>
      <c r="E7" s="164" t="s">
        <v>225</v>
      </c>
      <c r="F7" s="165">
        <v>200</v>
      </c>
      <c r="G7" s="166">
        <v>3</v>
      </c>
      <c r="H7" s="167">
        <f t="shared" ref="H7:H37" si="1">F7*G7</f>
        <v>600</v>
      </c>
      <c r="I7" s="157">
        <v>150</v>
      </c>
      <c r="J7" s="158">
        <v>150</v>
      </c>
      <c r="K7" s="165">
        <v>150</v>
      </c>
      <c r="L7" s="167">
        <v>150</v>
      </c>
      <c r="M7" s="168"/>
      <c r="N7" s="162" t="str">
        <f t="shared" ref="N6:N52" si="2">+IF(SUM(I7:L7)=H7,"Presupuesto coincide","Revisar presupuesto total y por años")</f>
        <v>Presupuesto coincide</v>
      </c>
    </row>
    <row r="8" spans="1:14" ht="15" customHeight="1" x14ac:dyDescent="0.25">
      <c r="A8" s="141"/>
      <c r="B8" s="163" t="s">
        <v>44</v>
      </c>
      <c r="C8" s="164" t="s">
        <v>11</v>
      </c>
      <c r="D8" s="164" t="s">
        <v>217</v>
      </c>
      <c r="E8" s="164" t="s">
        <v>226</v>
      </c>
      <c r="F8" s="165">
        <v>1000</v>
      </c>
      <c r="G8" s="166">
        <v>1</v>
      </c>
      <c r="H8" s="167">
        <f t="shared" si="1"/>
        <v>1000</v>
      </c>
      <c r="I8" s="157">
        <v>250</v>
      </c>
      <c r="J8" s="158">
        <v>250</v>
      </c>
      <c r="K8" s="165">
        <v>250</v>
      </c>
      <c r="L8" s="167">
        <v>250</v>
      </c>
      <c r="M8" s="168"/>
      <c r="N8" s="162" t="str">
        <f t="shared" si="2"/>
        <v>Presupuesto coincide</v>
      </c>
    </row>
    <row r="9" spans="1:14" ht="15" customHeight="1" x14ac:dyDescent="0.25">
      <c r="A9" s="141"/>
      <c r="B9" s="163" t="s">
        <v>44</v>
      </c>
      <c r="C9" s="164" t="s">
        <v>9</v>
      </c>
      <c r="D9" s="164" t="s">
        <v>219</v>
      </c>
      <c r="E9" s="164" t="s">
        <v>227</v>
      </c>
      <c r="F9" s="165">
        <v>4</v>
      </c>
      <c r="G9" s="166">
        <v>150</v>
      </c>
      <c r="H9" s="167">
        <f>F9*G9</f>
        <v>600</v>
      </c>
      <c r="I9" s="157">
        <v>150</v>
      </c>
      <c r="J9" s="158">
        <v>150</v>
      </c>
      <c r="K9" s="165">
        <v>150</v>
      </c>
      <c r="L9" s="167">
        <v>150</v>
      </c>
      <c r="M9" s="168"/>
      <c r="N9" s="162" t="str">
        <f t="shared" si="2"/>
        <v>Presupuesto coincide</v>
      </c>
    </row>
    <row r="10" spans="1:14" ht="15" customHeight="1" x14ac:dyDescent="0.25">
      <c r="A10" s="141"/>
      <c r="B10" s="163" t="s">
        <v>44</v>
      </c>
      <c r="C10" s="164" t="s">
        <v>13</v>
      </c>
      <c r="D10" s="164" t="s">
        <v>229</v>
      </c>
      <c r="E10" s="164" t="s">
        <v>228</v>
      </c>
      <c r="F10" s="165">
        <v>60</v>
      </c>
      <c r="G10" s="166">
        <v>1</v>
      </c>
      <c r="H10" s="167">
        <f t="shared" si="1"/>
        <v>60</v>
      </c>
      <c r="I10" s="157">
        <v>15</v>
      </c>
      <c r="J10" s="158">
        <v>15</v>
      </c>
      <c r="K10" s="165">
        <v>15</v>
      </c>
      <c r="L10" s="167">
        <v>15</v>
      </c>
      <c r="M10" s="168"/>
      <c r="N10" s="162" t="str">
        <f t="shared" si="2"/>
        <v>Presupuesto coincide</v>
      </c>
    </row>
    <row r="11" spans="1:14" ht="15" customHeight="1" x14ac:dyDescent="0.25">
      <c r="A11" s="141"/>
      <c r="B11" s="163" t="s">
        <v>44</v>
      </c>
      <c r="C11" s="164" t="s">
        <v>7</v>
      </c>
      <c r="D11" s="164" t="s">
        <v>216</v>
      </c>
      <c r="E11" s="164" t="s">
        <v>226</v>
      </c>
      <c r="F11" s="165">
        <v>1</v>
      </c>
      <c r="G11" s="166">
        <v>1499</v>
      </c>
      <c r="H11" s="167">
        <f t="shared" si="1"/>
        <v>1499</v>
      </c>
      <c r="I11" s="157">
        <v>1000</v>
      </c>
      <c r="J11" s="158">
        <v>0</v>
      </c>
      <c r="K11" s="165">
        <v>499</v>
      </c>
      <c r="L11" s="167">
        <v>0</v>
      </c>
      <c r="M11" s="168"/>
      <c r="N11" s="162" t="str">
        <f t="shared" si="2"/>
        <v>Presupuesto coincide</v>
      </c>
    </row>
    <row r="12" spans="1:14" ht="15" customHeight="1" x14ac:dyDescent="0.25">
      <c r="A12" s="141"/>
      <c r="B12" s="163" t="s">
        <v>44</v>
      </c>
      <c r="C12" s="164" t="s">
        <v>9</v>
      </c>
      <c r="D12" s="164" t="s">
        <v>218</v>
      </c>
      <c r="E12" s="164" t="s">
        <v>227</v>
      </c>
      <c r="F12" s="165">
        <v>2</v>
      </c>
      <c r="G12" s="166">
        <v>10</v>
      </c>
      <c r="H12" s="167">
        <f t="shared" si="1"/>
        <v>20</v>
      </c>
      <c r="I12" s="169">
        <v>5</v>
      </c>
      <c r="J12" s="165">
        <v>5</v>
      </c>
      <c r="K12" s="165">
        <v>5</v>
      </c>
      <c r="L12" s="167">
        <v>5</v>
      </c>
      <c r="M12" s="168"/>
      <c r="N12" s="162" t="str">
        <f t="shared" si="2"/>
        <v>Presupuesto coincide</v>
      </c>
    </row>
    <row r="13" spans="1:14" ht="15" customHeight="1" x14ac:dyDescent="0.25">
      <c r="A13" s="141"/>
      <c r="B13" s="163" t="s">
        <v>44</v>
      </c>
      <c r="C13" s="170"/>
      <c r="D13" s="170"/>
      <c r="E13" s="170"/>
      <c r="F13" s="158"/>
      <c r="G13" s="171"/>
      <c r="H13" s="167">
        <f>F13*G13</f>
        <v>0</v>
      </c>
      <c r="I13" s="157"/>
      <c r="J13" s="158"/>
      <c r="K13" s="158"/>
      <c r="L13" s="172"/>
      <c r="M13" s="168"/>
      <c r="N13" s="162" t="str">
        <f t="shared" si="2"/>
        <v>Presupuesto coincide</v>
      </c>
    </row>
    <row r="14" spans="1:14" ht="15" customHeight="1" x14ac:dyDescent="0.25">
      <c r="A14" s="141"/>
      <c r="B14" s="163" t="s">
        <v>44</v>
      </c>
      <c r="C14" s="170"/>
      <c r="D14" s="170"/>
      <c r="E14" s="170"/>
      <c r="F14" s="158"/>
      <c r="G14" s="171"/>
      <c r="H14" s="167">
        <f t="shared" si="1"/>
        <v>0</v>
      </c>
      <c r="I14" s="157"/>
      <c r="J14" s="158"/>
      <c r="K14" s="158"/>
      <c r="L14" s="172"/>
      <c r="M14" s="168"/>
      <c r="N14" s="162" t="str">
        <f t="shared" si="2"/>
        <v>Presupuesto coincide</v>
      </c>
    </row>
    <row r="15" spans="1:14" ht="15" customHeight="1" x14ac:dyDescent="0.25">
      <c r="A15" s="141"/>
      <c r="B15" s="163" t="s">
        <v>44</v>
      </c>
      <c r="C15" s="170"/>
      <c r="D15" s="170"/>
      <c r="E15" s="170"/>
      <c r="F15" s="158"/>
      <c r="G15" s="171"/>
      <c r="H15" s="167">
        <f t="shared" si="1"/>
        <v>0</v>
      </c>
      <c r="I15" s="157"/>
      <c r="J15" s="158"/>
      <c r="K15" s="158"/>
      <c r="L15" s="172"/>
      <c r="M15" s="168"/>
      <c r="N15" s="162" t="str">
        <f t="shared" si="2"/>
        <v>Presupuesto coincide</v>
      </c>
    </row>
    <row r="16" spans="1:14" ht="15" customHeight="1" x14ac:dyDescent="0.25">
      <c r="A16" s="141"/>
      <c r="B16" s="163" t="s">
        <v>44</v>
      </c>
      <c r="C16" s="170"/>
      <c r="D16" s="170"/>
      <c r="E16" s="170"/>
      <c r="F16" s="158"/>
      <c r="G16" s="171"/>
      <c r="H16" s="167">
        <f t="shared" si="1"/>
        <v>0</v>
      </c>
      <c r="I16" s="157"/>
      <c r="J16" s="158"/>
      <c r="K16" s="158"/>
      <c r="L16" s="172"/>
      <c r="M16" s="168"/>
      <c r="N16" s="162" t="str">
        <f t="shared" si="2"/>
        <v>Presupuesto coincide</v>
      </c>
    </row>
    <row r="17" spans="1:14" ht="15" customHeight="1" x14ac:dyDescent="0.25">
      <c r="A17" s="141"/>
      <c r="B17" s="163" t="s">
        <v>44</v>
      </c>
      <c r="C17" s="170"/>
      <c r="D17" s="170"/>
      <c r="E17" s="170"/>
      <c r="F17" s="158"/>
      <c r="G17" s="171"/>
      <c r="H17" s="167">
        <f t="shared" si="1"/>
        <v>0</v>
      </c>
      <c r="I17" s="157"/>
      <c r="J17" s="158"/>
      <c r="K17" s="158"/>
      <c r="L17" s="172"/>
      <c r="M17" s="168"/>
      <c r="N17" s="162" t="str">
        <f t="shared" si="2"/>
        <v>Presupuesto coincide</v>
      </c>
    </row>
    <row r="18" spans="1:14" ht="15" customHeight="1" x14ac:dyDescent="0.25">
      <c r="A18" s="141"/>
      <c r="B18" s="163" t="s">
        <v>44</v>
      </c>
      <c r="C18" s="170"/>
      <c r="D18" s="170"/>
      <c r="E18" s="170"/>
      <c r="F18" s="158"/>
      <c r="G18" s="171"/>
      <c r="H18" s="167">
        <f t="shared" ref="H18:H32" si="3">F18*G18</f>
        <v>0</v>
      </c>
      <c r="I18" s="157"/>
      <c r="J18" s="158"/>
      <c r="K18" s="158"/>
      <c r="L18" s="172"/>
      <c r="M18" s="168"/>
      <c r="N18" s="162" t="str">
        <f t="shared" ref="N18:N32" si="4">+IF(SUM(I18:L18)=H18,"Presupuesto coincide","Revisar presupuesto total y por años")</f>
        <v>Presupuesto coincide</v>
      </c>
    </row>
    <row r="19" spans="1:14" ht="15" customHeight="1" x14ac:dyDescent="0.25">
      <c r="A19" s="141"/>
      <c r="B19" s="163" t="s">
        <v>44</v>
      </c>
      <c r="C19" s="170"/>
      <c r="D19" s="170"/>
      <c r="E19" s="170"/>
      <c r="F19" s="158"/>
      <c r="G19" s="171"/>
      <c r="H19" s="167">
        <f t="shared" si="3"/>
        <v>0</v>
      </c>
      <c r="I19" s="157"/>
      <c r="J19" s="158"/>
      <c r="K19" s="158"/>
      <c r="L19" s="172"/>
      <c r="M19" s="168"/>
      <c r="N19" s="162" t="str">
        <f t="shared" si="4"/>
        <v>Presupuesto coincide</v>
      </c>
    </row>
    <row r="20" spans="1:14" ht="15" customHeight="1" x14ac:dyDescent="0.25">
      <c r="A20" s="141"/>
      <c r="B20" s="163" t="s">
        <v>44</v>
      </c>
      <c r="C20" s="170"/>
      <c r="D20" s="170"/>
      <c r="E20" s="170"/>
      <c r="F20" s="158"/>
      <c r="G20" s="171"/>
      <c r="H20" s="167">
        <f t="shared" si="3"/>
        <v>0</v>
      </c>
      <c r="I20" s="157"/>
      <c r="J20" s="158"/>
      <c r="K20" s="158"/>
      <c r="L20" s="172"/>
      <c r="M20" s="168"/>
      <c r="N20" s="162" t="str">
        <f t="shared" si="4"/>
        <v>Presupuesto coincide</v>
      </c>
    </row>
    <row r="21" spans="1:14" ht="15" customHeight="1" x14ac:dyDescent="0.25">
      <c r="A21" s="141"/>
      <c r="B21" s="163" t="s">
        <v>44</v>
      </c>
      <c r="C21" s="170"/>
      <c r="D21" s="170"/>
      <c r="E21" s="170"/>
      <c r="F21" s="158"/>
      <c r="G21" s="171"/>
      <c r="H21" s="167">
        <f t="shared" si="3"/>
        <v>0</v>
      </c>
      <c r="I21" s="157"/>
      <c r="J21" s="158"/>
      <c r="K21" s="158"/>
      <c r="L21" s="172"/>
      <c r="M21" s="168"/>
      <c r="N21" s="162" t="str">
        <f t="shared" si="4"/>
        <v>Presupuesto coincide</v>
      </c>
    </row>
    <row r="22" spans="1:14" ht="15" customHeight="1" x14ac:dyDescent="0.25">
      <c r="A22" s="141"/>
      <c r="B22" s="163" t="s">
        <v>44</v>
      </c>
      <c r="C22" s="170"/>
      <c r="D22" s="170"/>
      <c r="E22" s="170"/>
      <c r="F22" s="158"/>
      <c r="G22" s="171"/>
      <c r="H22" s="167">
        <f t="shared" si="3"/>
        <v>0</v>
      </c>
      <c r="I22" s="157"/>
      <c r="J22" s="158"/>
      <c r="K22" s="158"/>
      <c r="L22" s="172"/>
      <c r="M22" s="168"/>
      <c r="N22" s="162" t="str">
        <f t="shared" si="4"/>
        <v>Presupuesto coincide</v>
      </c>
    </row>
    <row r="23" spans="1:14" ht="15" customHeight="1" x14ac:dyDescent="0.25">
      <c r="A23" s="141"/>
      <c r="B23" s="163" t="s">
        <v>44</v>
      </c>
      <c r="C23" s="170"/>
      <c r="D23" s="170"/>
      <c r="E23" s="170"/>
      <c r="F23" s="158"/>
      <c r="G23" s="171"/>
      <c r="H23" s="167">
        <f t="shared" si="3"/>
        <v>0</v>
      </c>
      <c r="I23" s="157"/>
      <c r="J23" s="158"/>
      <c r="K23" s="158"/>
      <c r="L23" s="172"/>
      <c r="M23" s="168"/>
      <c r="N23" s="162" t="str">
        <f t="shared" si="4"/>
        <v>Presupuesto coincide</v>
      </c>
    </row>
    <row r="24" spans="1:14" ht="15" customHeight="1" x14ac:dyDescent="0.25">
      <c r="A24" s="141"/>
      <c r="B24" s="163" t="s">
        <v>44</v>
      </c>
      <c r="C24" s="170"/>
      <c r="D24" s="170"/>
      <c r="E24" s="170"/>
      <c r="F24" s="158"/>
      <c r="G24" s="171"/>
      <c r="H24" s="167">
        <f t="shared" si="3"/>
        <v>0</v>
      </c>
      <c r="I24" s="157"/>
      <c r="J24" s="158"/>
      <c r="K24" s="158"/>
      <c r="L24" s="172"/>
      <c r="M24" s="168"/>
      <c r="N24" s="162" t="str">
        <f t="shared" si="4"/>
        <v>Presupuesto coincide</v>
      </c>
    </row>
    <row r="25" spans="1:14" ht="15" customHeight="1" x14ac:dyDescent="0.25">
      <c r="A25" s="141"/>
      <c r="B25" s="163" t="s">
        <v>44</v>
      </c>
      <c r="C25" s="170"/>
      <c r="D25" s="170"/>
      <c r="E25" s="170"/>
      <c r="F25" s="158"/>
      <c r="G25" s="171"/>
      <c r="H25" s="167">
        <f t="shared" si="3"/>
        <v>0</v>
      </c>
      <c r="I25" s="157"/>
      <c r="J25" s="158"/>
      <c r="K25" s="158"/>
      <c r="L25" s="172"/>
      <c r="M25" s="168"/>
      <c r="N25" s="162" t="str">
        <f t="shared" si="4"/>
        <v>Presupuesto coincide</v>
      </c>
    </row>
    <row r="26" spans="1:14" ht="15" customHeight="1" x14ac:dyDescent="0.25">
      <c r="A26" s="141"/>
      <c r="B26" s="163" t="s">
        <v>44</v>
      </c>
      <c r="C26" s="170"/>
      <c r="D26" s="170"/>
      <c r="E26" s="170"/>
      <c r="F26" s="158"/>
      <c r="G26" s="171"/>
      <c r="H26" s="167">
        <f t="shared" si="3"/>
        <v>0</v>
      </c>
      <c r="I26" s="157"/>
      <c r="J26" s="158"/>
      <c r="K26" s="158"/>
      <c r="L26" s="172"/>
      <c r="M26" s="168"/>
      <c r="N26" s="162" t="str">
        <f t="shared" si="4"/>
        <v>Presupuesto coincide</v>
      </c>
    </row>
    <row r="27" spans="1:14" ht="15" customHeight="1" x14ac:dyDescent="0.25">
      <c r="A27" s="141"/>
      <c r="B27" s="163" t="s">
        <v>44</v>
      </c>
      <c r="C27" s="170"/>
      <c r="D27" s="170"/>
      <c r="E27" s="170"/>
      <c r="F27" s="158"/>
      <c r="G27" s="171"/>
      <c r="H27" s="167">
        <f t="shared" si="3"/>
        <v>0</v>
      </c>
      <c r="I27" s="157"/>
      <c r="J27" s="158"/>
      <c r="K27" s="158"/>
      <c r="L27" s="172"/>
      <c r="M27" s="168"/>
      <c r="N27" s="162" t="str">
        <f t="shared" si="4"/>
        <v>Presupuesto coincide</v>
      </c>
    </row>
    <row r="28" spans="1:14" ht="15" customHeight="1" x14ac:dyDescent="0.25">
      <c r="A28" s="141"/>
      <c r="B28" s="163" t="s">
        <v>44</v>
      </c>
      <c r="C28" s="170"/>
      <c r="D28" s="170"/>
      <c r="E28" s="170"/>
      <c r="F28" s="158"/>
      <c r="G28" s="171"/>
      <c r="H28" s="167">
        <f t="shared" si="3"/>
        <v>0</v>
      </c>
      <c r="I28" s="157"/>
      <c r="J28" s="158"/>
      <c r="K28" s="158"/>
      <c r="L28" s="172"/>
      <c r="M28" s="168"/>
      <c r="N28" s="162" t="str">
        <f t="shared" si="4"/>
        <v>Presupuesto coincide</v>
      </c>
    </row>
    <row r="29" spans="1:14" ht="15" customHeight="1" x14ac:dyDescent="0.25">
      <c r="A29" s="141"/>
      <c r="B29" s="163" t="s">
        <v>44</v>
      </c>
      <c r="C29" s="170"/>
      <c r="D29" s="170"/>
      <c r="E29" s="170"/>
      <c r="F29" s="158"/>
      <c r="G29" s="171"/>
      <c r="H29" s="167">
        <f t="shared" si="3"/>
        <v>0</v>
      </c>
      <c r="I29" s="157"/>
      <c r="J29" s="158"/>
      <c r="K29" s="158"/>
      <c r="L29" s="172"/>
      <c r="M29" s="168"/>
      <c r="N29" s="162" t="str">
        <f t="shared" si="4"/>
        <v>Presupuesto coincide</v>
      </c>
    </row>
    <row r="30" spans="1:14" ht="15" customHeight="1" x14ac:dyDescent="0.25">
      <c r="A30" s="141"/>
      <c r="B30" s="163" t="s">
        <v>44</v>
      </c>
      <c r="C30" s="170"/>
      <c r="D30" s="170"/>
      <c r="E30" s="170"/>
      <c r="F30" s="158"/>
      <c r="G30" s="171"/>
      <c r="H30" s="167">
        <f t="shared" si="3"/>
        <v>0</v>
      </c>
      <c r="I30" s="157"/>
      <c r="J30" s="158"/>
      <c r="K30" s="158"/>
      <c r="L30" s="172"/>
      <c r="M30" s="168"/>
      <c r="N30" s="162" t="str">
        <f t="shared" si="4"/>
        <v>Presupuesto coincide</v>
      </c>
    </row>
    <row r="31" spans="1:14" ht="15" customHeight="1" x14ac:dyDescent="0.25">
      <c r="A31" s="141"/>
      <c r="B31" s="163" t="s">
        <v>44</v>
      </c>
      <c r="C31" s="170"/>
      <c r="D31" s="170"/>
      <c r="E31" s="170"/>
      <c r="F31" s="158"/>
      <c r="G31" s="171"/>
      <c r="H31" s="167">
        <f t="shared" si="3"/>
        <v>0</v>
      </c>
      <c r="I31" s="157"/>
      <c r="J31" s="158"/>
      <c r="K31" s="158"/>
      <c r="L31" s="172"/>
      <c r="M31" s="168"/>
      <c r="N31" s="162" t="str">
        <f t="shared" si="4"/>
        <v>Presupuesto coincide</v>
      </c>
    </row>
    <row r="32" spans="1:14" ht="15" customHeight="1" x14ac:dyDescent="0.25">
      <c r="A32" s="141"/>
      <c r="B32" s="163" t="s">
        <v>44</v>
      </c>
      <c r="C32" s="170"/>
      <c r="D32" s="170"/>
      <c r="E32" s="170"/>
      <c r="F32" s="158"/>
      <c r="G32" s="171"/>
      <c r="H32" s="167">
        <f t="shared" si="3"/>
        <v>0</v>
      </c>
      <c r="I32" s="157"/>
      <c r="J32" s="158"/>
      <c r="K32" s="158"/>
      <c r="L32" s="172"/>
      <c r="M32" s="168"/>
      <c r="N32" s="162" t="str">
        <f t="shared" si="4"/>
        <v>Presupuesto coincide</v>
      </c>
    </row>
    <row r="33" spans="1:14" ht="15" customHeight="1" x14ac:dyDescent="0.25">
      <c r="A33" s="141"/>
      <c r="B33" s="163" t="s">
        <v>44</v>
      </c>
      <c r="C33" s="170"/>
      <c r="D33" s="170"/>
      <c r="E33" s="170"/>
      <c r="F33" s="158"/>
      <c r="G33" s="171"/>
      <c r="H33" s="167">
        <f t="shared" si="1"/>
        <v>0</v>
      </c>
      <c r="I33" s="157"/>
      <c r="J33" s="158"/>
      <c r="K33" s="158"/>
      <c r="L33" s="172"/>
      <c r="M33" s="168"/>
      <c r="N33" s="162" t="str">
        <f t="shared" si="2"/>
        <v>Presupuesto coincide</v>
      </c>
    </row>
    <row r="34" spans="1:14" ht="15" customHeight="1" x14ac:dyDescent="0.25">
      <c r="A34" s="141"/>
      <c r="B34" s="163" t="s">
        <v>44</v>
      </c>
      <c r="C34" s="170"/>
      <c r="D34" s="170"/>
      <c r="E34" s="170"/>
      <c r="F34" s="158"/>
      <c r="G34" s="171"/>
      <c r="H34" s="167">
        <f t="shared" si="1"/>
        <v>0</v>
      </c>
      <c r="I34" s="157"/>
      <c r="J34" s="158"/>
      <c r="K34" s="158"/>
      <c r="L34" s="172"/>
      <c r="M34" s="168"/>
      <c r="N34" s="162" t="str">
        <f t="shared" si="2"/>
        <v>Presupuesto coincide</v>
      </c>
    </row>
    <row r="35" spans="1:14" ht="15" customHeight="1" x14ac:dyDescent="0.25">
      <c r="A35" s="141"/>
      <c r="B35" s="163" t="s">
        <v>44</v>
      </c>
      <c r="C35" s="170"/>
      <c r="D35" s="170"/>
      <c r="E35" s="170"/>
      <c r="F35" s="158"/>
      <c r="G35" s="171"/>
      <c r="H35" s="167">
        <f t="shared" si="1"/>
        <v>0</v>
      </c>
      <c r="I35" s="157"/>
      <c r="J35" s="158"/>
      <c r="K35" s="158"/>
      <c r="L35" s="172"/>
      <c r="M35" s="168"/>
      <c r="N35" s="162" t="str">
        <f t="shared" si="2"/>
        <v>Presupuesto coincide</v>
      </c>
    </row>
    <row r="36" spans="1:14" ht="15" customHeight="1" x14ac:dyDescent="0.25">
      <c r="A36" s="141"/>
      <c r="B36" s="163" t="s">
        <v>44</v>
      </c>
      <c r="C36" s="170"/>
      <c r="D36" s="170"/>
      <c r="E36" s="170"/>
      <c r="F36" s="158"/>
      <c r="G36" s="171"/>
      <c r="H36" s="167">
        <f t="shared" si="1"/>
        <v>0</v>
      </c>
      <c r="I36" s="157"/>
      <c r="J36" s="158"/>
      <c r="K36" s="158"/>
      <c r="L36" s="172"/>
      <c r="M36" s="168"/>
      <c r="N36" s="162" t="str">
        <f t="shared" si="2"/>
        <v>Presupuesto coincide</v>
      </c>
    </row>
    <row r="37" spans="1:14" ht="15" customHeight="1" x14ac:dyDescent="0.25">
      <c r="A37" s="141"/>
      <c r="B37" s="163" t="s">
        <v>44</v>
      </c>
      <c r="C37" s="170"/>
      <c r="D37" s="170"/>
      <c r="E37" s="170"/>
      <c r="F37" s="158"/>
      <c r="G37" s="171"/>
      <c r="H37" s="167">
        <f t="shared" si="1"/>
        <v>0</v>
      </c>
      <c r="I37" s="157"/>
      <c r="J37" s="158"/>
      <c r="K37" s="158"/>
      <c r="L37" s="172"/>
      <c r="M37" s="168"/>
      <c r="N37" s="162" t="str">
        <f t="shared" si="2"/>
        <v>Presupuesto coincide</v>
      </c>
    </row>
    <row r="38" spans="1:14" ht="15" customHeight="1" x14ac:dyDescent="0.25">
      <c r="A38" s="141"/>
      <c r="B38" s="163" t="s">
        <v>44</v>
      </c>
      <c r="C38" s="164"/>
      <c r="D38" s="164"/>
      <c r="E38" s="164"/>
      <c r="F38" s="165"/>
      <c r="G38" s="166"/>
      <c r="H38" s="167">
        <f t="shared" ref="H38:H47" si="5">F38*G38</f>
        <v>0</v>
      </c>
      <c r="I38" s="165"/>
      <c r="J38" s="166"/>
      <c r="K38" s="165"/>
      <c r="L38" s="167"/>
      <c r="M38" s="168"/>
      <c r="N38" s="162" t="str">
        <f t="shared" si="2"/>
        <v>Presupuesto coincide</v>
      </c>
    </row>
    <row r="39" spans="1:14" ht="15" customHeight="1" x14ac:dyDescent="0.25">
      <c r="A39" s="141"/>
      <c r="B39" s="163" t="s">
        <v>44</v>
      </c>
      <c r="C39" s="164"/>
      <c r="D39" s="164"/>
      <c r="E39" s="164"/>
      <c r="F39" s="165"/>
      <c r="G39" s="166"/>
      <c r="H39" s="167">
        <f t="shared" si="5"/>
        <v>0</v>
      </c>
      <c r="I39" s="165"/>
      <c r="J39" s="166"/>
      <c r="K39" s="165"/>
      <c r="L39" s="167"/>
      <c r="M39" s="168"/>
      <c r="N39" s="162" t="str">
        <f t="shared" si="2"/>
        <v>Presupuesto coincide</v>
      </c>
    </row>
    <row r="40" spans="1:14" ht="15" customHeight="1" x14ac:dyDescent="0.25">
      <c r="A40" s="141"/>
      <c r="B40" s="163" t="s">
        <v>44</v>
      </c>
      <c r="C40" s="164"/>
      <c r="D40" s="164"/>
      <c r="E40" s="164"/>
      <c r="F40" s="165"/>
      <c r="G40" s="166"/>
      <c r="H40" s="167">
        <f t="shared" si="5"/>
        <v>0</v>
      </c>
      <c r="I40" s="165"/>
      <c r="J40" s="166"/>
      <c r="K40" s="165"/>
      <c r="L40" s="167"/>
      <c r="M40" s="168"/>
      <c r="N40" s="162" t="str">
        <f t="shared" si="2"/>
        <v>Presupuesto coincide</v>
      </c>
    </row>
    <row r="41" spans="1:14" ht="15" customHeight="1" x14ac:dyDescent="0.25">
      <c r="A41" s="141"/>
      <c r="B41" s="163" t="s">
        <v>44</v>
      </c>
      <c r="C41" s="164"/>
      <c r="D41" s="164"/>
      <c r="E41" s="164"/>
      <c r="F41" s="165"/>
      <c r="G41" s="166"/>
      <c r="H41" s="167">
        <f t="shared" si="5"/>
        <v>0</v>
      </c>
      <c r="I41" s="165"/>
      <c r="J41" s="166"/>
      <c r="K41" s="165"/>
      <c r="L41" s="167"/>
      <c r="M41" s="168"/>
      <c r="N41" s="162" t="str">
        <f t="shared" si="2"/>
        <v>Presupuesto coincide</v>
      </c>
    </row>
    <row r="42" spans="1:14" ht="15" customHeight="1" x14ac:dyDescent="0.25">
      <c r="A42" s="141"/>
      <c r="B42" s="163" t="s">
        <v>44</v>
      </c>
      <c r="C42" s="164"/>
      <c r="D42" s="164"/>
      <c r="E42" s="164"/>
      <c r="F42" s="165"/>
      <c r="G42" s="166"/>
      <c r="H42" s="167">
        <f t="shared" si="5"/>
        <v>0</v>
      </c>
      <c r="I42" s="169"/>
      <c r="J42" s="165"/>
      <c r="K42" s="165"/>
      <c r="L42" s="167"/>
      <c r="M42" s="168"/>
      <c r="N42" s="162" t="str">
        <f t="shared" si="2"/>
        <v>Presupuesto coincide</v>
      </c>
    </row>
    <row r="43" spans="1:14" ht="15" customHeight="1" x14ac:dyDescent="0.25">
      <c r="A43" s="141"/>
      <c r="B43" s="163" t="s">
        <v>44</v>
      </c>
      <c r="C43" s="164"/>
      <c r="D43" s="164"/>
      <c r="E43" s="164"/>
      <c r="F43" s="165"/>
      <c r="G43" s="166"/>
      <c r="H43" s="167">
        <f t="shared" si="5"/>
        <v>0</v>
      </c>
      <c r="I43" s="169"/>
      <c r="J43" s="165"/>
      <c r="K43" s="165"/>
      <c r="L43" s="167"/>
      <c r="M43" s="168"/>
      <c r="N43" s="162" t="str">
        <f t="shared" si="2"/>
        <v>Presupuesto coincide</v>
      </c>
    </row>
    <row r="44" spans="1:14" ht="15" customHeight="1" x14ac:dyDescent="0.25">
      <c r="A44" s="141"/>
      <c r="B44" s="163" t="s">
        <v>44</v>
      </c>
      <c r="C44" s="164"/>
      <c r="D44" s="164"/>
      <c r="E44" s="164"/>
      <c r="F44" s="165"/>
      <c r="G44" s="166"/>
      <c r="H44" s="167">
        <f t="shared" si="5"/>
        <v>0</v>
      </c>
      <c r="I44" s="169"/>
      <c r="J44" s="165"/>
      <c r="K44" s="165"/>
      <c r="L44" s="167"/>
      <c r="M44" s="168"/>
      <c r="N44" s="162" t="str">
        <f t="shared" si="2"/>
        <v>Presupuesto coincide</v>
      </c>
    </row>
    <row r="45" spans="1:14" ht="15" customHeight="1" x14ac:dyDescent="0.25">
      <c r="A45" s="141"/>
      <c r="B45" s="163" t="s">
        <v>44</v>
      </c>
      <c r="C45" s="164"/>
      <c r="D45" s="164"/>
      <c r="E45" s="164"/>
      <c r="F45" s="165"/>
      <c r="G45" s="166"/>
      <c r="H45" s="167">
        <f t="shared" si="5"/>
        <v>0</v>
      </c>
      <c r="I45" s="169"/>
      <c r="J45" s="165"/>
      <c r="K45" s="165"/>
      <c r="L45" s="167"/>
      <c r="M45" s="168"/>
      <c r="N45" s="162" t="str">
        <f t="shared" si="2"/>
        <v>Presupuesto coincide</v>
      </c>
    </row>
    <row r="46" spans="1:14" ht="15" customHeight="1" x14ac:dyDescent="0.25">
      <c r="A46" s="141"/>
      <c r="B46" s="163" t="s">
        <v>44</v>
      </c>
      <c r="C46" s="164"/>
      <c r="D46" s="164"/>
      <c r="E46" s="164"/>
      <c r="F46" s="165"/>
      <c r="G46" s="166"/>
      <c r="H46" s="167">
        <f t="shared" si="5"/>
        <v>0</v>
      </c>
      <c r="I46" s="169"/>
      <c r="J46" s="165"/>
      <c r="K46" s="165"/>
      <c r="L46" s="167"/>
      <c r="M46" s="168"/>
      <c r="N46" s="162" t="str">
        <f t="shared" si="2"/>
        <v>Presupuesto coincide</v>
      </c>
    </row>
    <row r="47" spans="1:14" ht="15" customHeight="1" x14ac:dyDescent="0.25">
      <c r="A47" s="141"/>
      <c r="B47" s="163" t="s">
        <v>44</v>
      </c>
      <c r="C47" s="164"/>
      <c r="D47" s="164"/>
      <c r="E47" s="164"/>
      <c r="F47" s="165"/>
      <c r="G47" s="166"/>
      <c r="H47" s="167">
        <f t="shared" si="5"/>
        <v>0</v>
      </c>
      <c r="I47" s="169"/>
      <c r="J47" s="165"/>
      <c r="K47" s="165"/>
      <c r="L47" s="167"/>
      <c r="M47" s="168"/>
      <c r="N47" s="162" t="str">
        <f t="shared" si="2"/>
        <v>Presupuesto coincide</v>
      </c>
    </row>
    <row r="48" spans="1:14" ht="15" customHeight="1" x14ac:dyDescent="0.25">
      <c r="A48" s="141"/>
      <c r="B48" s="163" t="s">
        <v>44</v>
      </c>
      <c r="C48" s="164"/>
      <c r="D48" s="164"/>
      <c r="E48" s="164"/>
      <c r="F48" s="165"/>
      <c r="G48" s="166"/>
      <c r="H48" s="167">
        <f t="shared" ref="H48:H54" si="6">F48*G48</f>
        <v>0</v>
      </c>
      <c r="I48" s="169"/>
      <c r="J48" s="165"/>
      <c r="K48" s="165"/>
      <c r="L48" s="167"/>
      <c r="M48" s="168"/>
      <c r="N48" s="162" t="str">
        <f t="shared" si="2"/>
        <v>Presupuesto coincide</v>
      </c>
    </row>
    <row r="49" spans="1:14" ht="15" customHeight="1" x14ac:dyDescent="0.25">
      <c r="A49" s="141"/>
      <c r="B49" s="163" t="s">
        <v>44</v>
      </c>
      <c r="C49" s="164"/>
      <c r="D49" s="164"/>
      <c r="E49" s="164"/>
      <c r="F49" s="165"/>
      <c r="G49" s="166"/>
      <c r="H49" s="167">
        <f t="shared" si="6"/>
        <v>0</v>
      </c>
      <c r="I49" s="169"/>
      <c r="J49" s="165"/>
      <c r="K49" s="165"/>
      <c r="L49" s="167"/>
      <c r="M49" s="168"/>
      <c r="N49" s="162" t="str">
        <f t="shared" si="2"/>
        <v>Presupuesto coincide</v>
      </c>
    </row>
    <row r="50" spans="1:14" ht="15" customHeight="1" x14ac:dyDescent="0.25">
      <c r="A50" s="141"/>
      <c r="B50" s="163" t="s">
        <v>44</v>
      </c>
      <c r="C50" s="164"/>
      <c r="D50" s="164"/>
      <c r="E50" s="164"/>
      <c r="F50" s="165"/>
      <c r="G50" s="166"/>
      <c r="H50" s="167">
        <f t="shared" si="6"/>
        <v>0</v>
      </c>
      <c r="I50" s="169"/>
      <c r="J50" s="165"/>
      <c r="K50" s="165"/>
      <c r="L50" s="167"/>
      <c r="M50" s="168"/>
      <c r="N50" s="162" t="str">
        <f t="shared" si="2"/>
        <v>Presupuesto coincide</v>
      </c>
    </row>
    <row r="51" spans="1:14" ht="15" customHeight="1" x14ac:dyDescent="0.25">
      <c r="A51" s="141"/>
      <c r="B51" s="163" t="s">
        <v>44</v>
      </c>
      <c r="C51" s="164"/>
      <c r="D51" s="164"/>
      <c r="E51" s="164"/>
      <c r="F51" s="165"/>
      <c r="G51" s="166"/>
      <c r="H51" s="167">
        <f t="shared" si="6"/>
        <v>0</v>
      </c>
      <c r="I51" s="169"/>
      <c r="J51" s="165"/>
      <c r="K51" s="165"/>
      <c r="L51" s="167"/>
      <c r="M51" s="168"/>
      <c r="N51" s="162" t="str">
        <f t="shared" si="2"/>
        <v>Presupuesto coincide</v>
      </c>
    </row>
    <row r="52" spans="1:14" ht="15" customHeight="1" x14ac:dyDescent="0.25">
      <c r="A52" s="141"/>
      <c r="B52" s="163" t="s">
        <v>44</v>
      </c>
      <c r="C52" s="164"/>
      <c r="D52" s="164"/>
      <c r="E52" s="164"/>
      <c r="F52" s="165"/>
      <c r="G52" s="166"/>
      <c r="H52" s="167">
        <f t="shared" si="6"/>
        <v>0</v>
      </c>
      <c r="I52" s="169"/>
      <c r="J52" s="165"/>
      <c r="K52" s="165"/>
      <c r="L52" s="167"/>
      <c r="M52" s="168"/>
      <c r="N52" s="162" t="str">
        <f t="shared" si="2"/>
        <v>Presupuesto coincide</v>
      </c>
    </row>
    <row r="53" spans="1:14" ht="15" customHeight="1" x14ac:dyDescent="0.25">
      <c r="A53" s="141"/>
      <c r="B53" s="163" t="s">
        <v>44</v>
      </c>
      <c r="C53" s="164"/>
      <c r="D53" s="164"/>
      <c r="E53" s="164"/>
      <c r="F53" s="165"/>
      <c r="G53" s="166"/>
      <c r="H53" s="167">
        <f t="shared" si="6"/>
        <v>0</v>
      </c>
      <c r="I53" s="169"/>
      <c r="J53" s="165"/>
      <c r="K53" s="165"/>
      <c r="L53" s="167"/>
      <c r="M53" s="168"/>
      <c r="N53" s="162" t="str">
        <f t="shared" ref="N53:N91" si="7">+IF(SUM(I53:L53)=H53,"Presupuesto coincide","Revisar presupuesto total y por años")</f>
        <v>Presupuesto coincide</v>
      </c>
    </row>
    <row r="54" spans="1:14" ht="15" customHeight="1" x14ac:dyDescent="0.25">
      <c r="A54" s="141"/>
      <c r="B54" s="163" t="s">
        <v>44</v>
      </c>
      <c r="C54" s="164"/>
      <c r="D54" s="164"/>
      <c r="E54" s="164"/>
      <c r="F54" s="165"/>
      <c r="G54" s="166"/>
      <c r="H54" s="167">
        <f t="shared" si="6"/>
        <v>0</v>
      </c>
      <c r="I54" s="169"/>
      <c r="J54" s="165"/>
      <c r="K54" s="165"/>
      <c r="L54" s="167"/>
      <c r="M54" s="168"/>
      <c r="N54" s="162" t="str">
        <f t="shared" si="7"/>
        <v>Presupuesto coincide</v>
      </c>
    </row>
    <row r="55" spans="1:14" ht="15" customHeight="1" x14ac:dyDescent="0.25">
      <c r="A55" s="142"/>
      <c r="B55" s="163" t="s">
        <v>44</v>
      </c>
      <c r="C55" s="164"/>
      <c r="D55" s="164"/>
      <c r="E55" s="164"/>
      <c r="F55" s="165"/>
      <c r="G55" s="166"/>
      <c r="H55" s="167">
        <f t="shared" ref="H55:H67" si="8">F55*G55</f>
        <v>0</v>
      </c>
      <c r="I55" s="169"/>
      <c r="J55" s="165"/>
      <c r="K55" s="165"/>
      <c r="L55" s="167"/>
      <c r="M55" s="168"/>
      <c r="N55" s="162" t="str">
        <f t="shared" si="7"/>
        <v>Presupuesto coincide</v>
      </c>
    </row>
    <row r="56" spans="1:14" ht="15" customHeight="1" x14ac:dyDescent="0.25">
      <c r="A56" s="142"/>
      <c r="B56" s="163" t="s">
        <v>44</v>
      </c>
      <c r="C56" s="164"/>
      <c r="D56" s="164"/>
      <c r="E56" s="164"/>
      <c r="F56" s="165"/>
      <c r="G56" s="166"/>
      <c r="H56" s="167">
        <f t="shared" si="8"/>
        <v>0</v>
      </c>
      <c r="I56" s="169"/>
      <c r="J56" s="165"/>
      <c r="K56" s="165"/>
      <c r="L56" s="167"/>
      <c r="M56" s="168"/>
      <c r="N56" s="162" t="str">
        <f t="shared" si="7"/>
        <v>Presupuesto coincide</v>
      </c>
    </row>
    <row r="57" spans="1:14" ht="15" customHeight="1" x14ac:dyDescent="0.25">
      <c r="A57" s="142"/>
      <c r="B57" s="163" t="s">
        <v>44</v>
      </c>
      <c r="C57" s="164"/>
      <c r="D57" s="164"/>
      <c r="E57" s="164"/>
      <c r="F57" s="165"/>
      <c r="G57" s="166"/>
      <c r="H57" s="167">
        <f t="shared" si="8"/>
        <v>0</v>
      </c>
      <c r="I57" s="169"/>
      <c r="J57" s="165"/>
      <c r="K57" s="165"/>
      <c r="L57" s="167"/>
      <c r="M57" s="168"/>
      <c r="N57" s="162" t="str">
        <f t="shared" si="7"/>
        <v>Presupuesto coincide</v>
      </c>
    </row>
    <row r="58" spans="1:14" ht="15" customHeight="1" x14ac:dyDescent="0.25">
      <c r="A58" s="142"/>
      <c r="B58" s="163" t="s">
        <v>44</v>
      </c>
      <c r="C58" s="164"/>
      <c r="D58" s="164"/>
      <c r="E58" s="164"/>
      <c r="F58" s="165"/>
      <c r="G58" s="166"/>
      <c r="H58" s="167">
        <f t="shared" si="8"/>
        <v>0</v>
      </c>
      <c r="I58" s="169"/>
      <c r="J58" s="165"/>
      <c r="K58" s="165"/>
      <c r="L58" s="167"/>
      <c r="M58" s="168"/>
      <c r="N58" s="162" t="str">
        <f t="shared" si="7"/>
        <v>Presupuesto coincide</v>
      </c>
    </row>
    <row r="59" spans="1:14" ht="15" customHeight="1" x14ac:dyDescent="0.25">
      <c r="A59" s="142"/>
      <c r="B59" s="163" t="s">
        <v>44</v>
      </c>
      <c r="C59" s="164"/>
      <c r="D59" s="164"/>
      <c r="E59" s="164"/>
      <c r="F59" s="165"/>
      <c r="G59" s="166"/>
      <c r="H59" s="167">
        <f t="shared" si="8"/>
        <v>0</v>
      </c>
      <c r="I59" s="169"/>
      <c r="J59" s="165"/>
      <c r="K59" s="165"/>
      <c r="L59" s="167"/>
      <c r="M59" s="168"/>
      <c r="N59" s="162" t="str">
        <f t="shared" si="7"/>
        <v>Presupuesto coincide</v>
      </c>
    </row>
    <row r="60" spans="1:14" ht="15" customHeight="1" x14ac:dyDescent="0.25">
      <c r="A60" s="142"/>
      <c r="B60" s="163" t="s">
        <v>44</v>
      </c>
      <c r="C60" s="164"/>
      <c r="D60" s="164"/>
      <c r="E60" s="164"/>
      <c r="F60" s="165"/>
      <c r="G60" s="166"/>
      <c r="H60" s="167">
        <f t="shared" si="8"/>
        <v>0</v>
      </c>
      <c r="I60" s="169"/>
      <c r="J60" s="165"/>
      <c r="K60" s="165"/>
      <c r="L60" s="167"/>
      <c r="M60" s="168"/>
      <c r="N60" s="162" t="str">
        <f t="shared" si="7"/>
        <v>Presupuesto coincide</v>
      </c>
    </row>
    <row r="61" spans="1:14" ht="15" customHeight="1" x14ac:dyDescent="0.25">
      <c r="A61" s="142"/>
      <c r="B61" s="163" t="s">
        <v>44</v>
      </c>
      <c r="C61" s="164"/>
      <c r="D61" s="164"/>
      <c r="E61" s="164"/>
      <c r="F61" s="165"/>
      <c r="G61" s="166"/>
      <c r="H61" s="167">
        <f t="shared" si="8"/>
        <v>0</v>
      </c>
      <c r="I61" s="169"/>
      <c r="J61" s="165"/>
      <c r="K61" s="165"/>
      <c r="L61" s="167"/>
      <c r="M61" s="168"/>
      <c r="N61" s="162" t="str">
        <f t="shared" si="7"/>
        <v>Presupuesto coincide</v>
      </c>
    </row>
    <row r="62" spans="1:14" ht="15" customHeight="1" x14ac:dyDescent="0.25">
      <c r="A62" s="142"/>
      <c r="B62" s="163" t="s">
        <v>44</v>
      </c>
      <c r="C62" s="164"/>
      <c r="D62" s="164"/>
      <c r="E62" s="164"/>
      <c r="F62" s="165"/>
      <c r="G62" s="166"/>
      <c r="H62" s="167">
        <f t="shared" si="8"/>
        <v>0</v>
      </c>
      <c r="I62" s="169"/>
      <c r="J62" s="165"/>
      <c r="K62" s="165"/>
      <c r="L62" s="167"/>
      <c r="M62" s="168"/>
      <c r="N62" s="162" t="str">
        <f t="shared" si="7"/>
        <v>Presupuesto coincide</v>
      </c>
    </row>
    <row r="63" spans="1:14" ht="15" customHeight="1" x14ac:dyDescent="0.25">
      <c r="A63" s="142"/>
      <c r="B63" s="163" t="s">
        <v>44</v>
      </c>
      <c r="C63" s="164"/>
      <c r="D63" s="164"/>
      <c r="E63" s="164"/>
      <c r="F63" s="165"/>
      <c r="G63" s="166"/>
      <c r="H63" s="167">
        <f t="shared" si="8"/>
        <v>0</v>
      </c>
      <c r="I63" s="169"/>
      <c r="J63" s="165"/>
      <c r="K63" s="165"/>
      <c r="L63" s="167"/>
      <c r="M63" s="168"/>
      <c r="N63" s="162" t="str">
        <f t="shared" si="7"/>
        <v>Presupuesto coincide</v>
      </c>
    </row>
    <row r="64" spans="1:14" ht="15" customHeight="1" x14ac:dyDescent="0.25">
      <c r="A64" s="142"/>
      <c r="B64" s="163" t="s">
        <v>44</v>
      </c>
      <c r="C64" s="164"/>
      <c r="D64" s="164"/>
      <c r="E64" s="164"/>
      <c r="F64" s="165"/>
      <c r="G64" s="166"/>
      <c r="H64" s="167">
        <f t="shared" si="8"/>
        <v>0</v>
      </c>
      <c r="I64" s="169"/>
      <c r="J64" s="165"/>
      <c r="K64" s="165"/>
      <c r="L64" s="167"/>
      <c r="M64" s="168"/>
      <c r="N64" s="162" t="str">
        <f t="shared" si="7"/>
        <v>Presupuesto coincide</v>
      </c>
    </row>
    <row r="65" spans="1:14" ht="15" customHeight="1" x14ac:dyDescent="0.25">
      <c r="A65" s="142"/>
      <c r="B65" s="163" t="s">
        <v>44</v>
      </c>
      <c r="C65" s="164"/>
      <c r="D65" s="164"/>
      <c r="E65" s="164"/>
      <c r="F65" s="165"/>
      <c r="G65" s="166"/>
      <c r="H65" s="167">
        <f t="shared" si="8"/>
        <v>0</v>
      </c>
      <c r="I65" s="169"/>
      <c r="J65" s="165"/>
      <c r="K65" s="165"/>
      <c r="L65" s="167"/>
      <c r="M65" s="168"/>
      <c r="N65" s="162" t="str">
        <f t="shared" si="7"/>
        <v>Presupuesto coincide</v>
      </c>
    </row>
    <row r="66" spans="1:14" ht="15" customHeight="1" x14ac:dyDescent="0.25">
      <c r="A66" s="142"/>
      <c r="B66" s="163" t="s">
        <v>44</v>
      </c>
      <c r="C66" s="164"/>
      <c r="D66" s="164"/>
      <c r="E66" s="164"/>
      <c r="F66" s="165"/>
      <c r="G66" s="166"/>
      <c r="H66" s="167">
        <f t="shared" si="8"/>
        <v>0</v>
      </c>
      <c r="I66" s="169"/>
      <c r="J66" s="165"/>
      <c r="K66" s="165"/>
      <c r="L66" s="167"/>
      <c r="M66" s="168"/>
      <c r="N66" s="162" t="str">
        <f t="shared" si="7"/>
        <v>Presupuesto coincide</v>
      </c>
    </row>
    <row r="67" spans="1:14" ht="15" customHeight="1" x14ac:dyDescent="0.25">
      <c r="A67" s="142"/>
      <c r="B67" s="163" t="s">
        <v>44</v>
      </c>
      <c r="C67" s="164"/>
      <c r="D67" s="164"/>
      <c r="E67" s="164"/>
      <c r="F67" s="165"/>
      <c r="G67" s="166"/>
      <c r="H67" s="167">
        <f t="shared" si="8"/>
        <v>0</v>
      </c>
      <c r="I67" s="169"/>
      <c r="J67" s="165"/>
      <c r="K67" s="165"/>
      <c r="L67" s="167"/>
      <c r="M67" s="168"/>
      <c r="N67" s="162" t="str">
        <f t="shared" si="7"/>
        <v>Presupuesto coincide</v>
      </c>
    </row>
    <row r="68" spans="1:14" ht="15" customHeight="1" x14ac:dyDescent="0.25">
      <c r="A68" s="142"/>
      <c r="B68" s="163" t="s">
        <v>44</v>
      </c>
      <c r="C68" s="164"/>
      <c r="D68" s="164"/>
      <c r="E68" s="164"/>
      <c r="F68" s="165"/>
      <c r="G68" s="166"/>
      <c r="H68" s="167">
        <f t="shared" ref="H68:H70" si="9">F68*G68</f>
        <v>0</v>
      </c>
      <c r="I68" s="169"/>
      <c r="J68" s="165"/>
      <c r="K68" s="165"/>
      <c r="L68" s="167"/>
      <c r="M68" s="168"/>
      <c r="N68" s="162" t="str">
        <f t="shared" si="7"/>
        <v>Presupuesto coincide</v>
      </c>
    </row>
    <row r="69" spans="1:14" ht="15" customHeight="1" x14ac:dyDescent="0.25">
      <c r="A69" s="142"/>
      <c r="B69" s="163" t="s">
        <v>44</v>
      </c>
      <c r="C69" s="164"/>
      <c r="D69" s="164"/>
      <c r="E69" s="164"/>
      <c r="F69" s="165"/>
      <c r="G69" s="166"/>
      <c r="H69" s="167">
        <f t="shared" si="9"/>
        <v>0</v>
      </c>
      <c r="I69" s="169"/>
      <c r="J69" s="165"/>
      <c r="K69" s="165"/>
      <c r="L69" s="167"/>
      <c r="M69" s="168"/>
      <c r="N69" s="162" t="str">
        <f t="shared" si="7"/>
        <v>Presupuesto coincide</v>
      </c>
    </row>
    <row r="70" spans="1:14" ht="15" customHeight="1" x14ac:dyDescent="0.25">
      <c r="A70" s="142"/>
      <c r="B70" s="163" t="s">
        <v>44</v>
      </c>
      <c r="C70" s="164"/>
      <c r="D70" s="164"/>
      <c r="E70" s="164"/>
      <c r="F70" s="165"/>
      <c r="G70" s="166"/>
      <c r="H70" s="167">
        <f t="shared" si="9"/>
        <v>0</v>
      </c>
      <c r="I70" s="169"/>
      <c r="J70" s="165"/>
      <c r="K70" s="165"/>
      <c r="L70" s="167"/>
      <c r="M70" s="168"/>
      <c r="N70" s="162" t="str">
        <f t="shared" si="7"/>
        <v>Presupuesto coincide</v>
      </c>
    </row>
    <row r="71" spans="1:14" ht="15" customHeight="1" x14ac:dyDescent="0.25">
      <c r="A71" s="142"/>
      <c r="B71" s="163" t="s">
        <v>44</v>
      </c>
      <c r="C71" s="164"/>
      <c r="D71" s="164"/>
      <c r="E71" s="164"/>
      <c r="F71" s="165"/>
      <c r="G71" s="166"/>
      <c r="H71" s="167">
        <f t="shared" ref="H71:H91" si="10">F71*G71</f>
        <v>0</v>
      </c>
      <c r="I71" s="157"/>
      <c r="J71" s="158"/>
      <c r="K71" s="158"/>
      <c r="L71" s="172"/>
      <c r="M71" s="173"/>
      <c r="N71" s="162" t="str">
        <f t="shared" si="7"/>
        <v>Presupuesto coincide</v>
      </c>
    </row>
    <row r="72" spans="1:14" ht="15" customHeight="1" x14ac:dyDescent="0.25">
      <c r="A72" s="142"/>
      <c r="B72" s="163" t="s">
        <v>44</v>
      </c>
      <c r="C72" s="164"/>
      <c r="D72" s="164"/>
      <c r="E72" s="164"/>
      <c r="F72" s="165"/>
      <c r="G72" s="166"/>
      <c r="H72" s="167">
        <f t="shared" si="10"/>
        <v>0</v>
      </c>
      <c r="I72" s="157"/>
      <c r="J72" s="158"/>
      <c r="K72" s="158"/>
      <c r="L72" s="172"/>
      <c r="M72" s="173"/>
      <c r="N72" s="162" t="str">
        <f t="shared" si="7"/>
        <v>Presupuesto coincide</v>
      </c>
    </row>
    <row r="73" spans="1:14" ht="15" customHeight="1" x14ac:dyDescent="0.25">
      <c r="A73" s="142"/>
      <c r="B73" s="163" t="s">
        <v>44</v>
      </c>
      <c r="C73" s="164"/>
      <c r="D73" s="164"/>
      <c r="E73" s="164"/>
      <c r="F73" s="165"/>
      <c r="G73" s="166"/>
      <c r="H73" s="167">
        <f t="shared" si="10"/>
        <v>0</v>
      </c>
      <c r="I73" s="157"/>
      <c r="J73" s="158"/>
      <c r="K73" s="158"/>
      <c r="L73" s="172"/>
      <c r="M73" s="173"/>
      <c r="N73" s="162" t="str">
        <f t="shared" si="7"/>
        <v>Presupuesto coincide</v>
      </c>
    </row>
    <row r="74" spans="1:14" ht="15" customHeight="1" x14ac:dyDescent="0.25">
      <c r="A74" s="142"/>
      <c r="B74" s="163" t="s">
        <v>44</v>
      </c>
      <c r="C74" s="164"/>
      <c r="D74" s="164"/>
      <c r="E74" s="164"/>
      <c r="F74" s="165"/>
      <c r="G74" s="166"/>
      <c r="H74" s="167">
        <f t="shared" si="10"/>
        <v>0</v>
      </c>
      <c r="I74" s="157"/>
      <c r="J74" s="158"/>
      <c r="K74" s="158"/>
      <c r="L74" s="172"/>
      <c r="M74" s="173"/>
      <c r="N74" s="162" t="str">
        <f t="shared" si="7"/>
        <v>Presupuesto coincide</v>
      </c>
    </row>
    <row r="75" spans="1:14" ht="15" customHeight="1" x14ac:dyDescent="0.25">
      <c r="A75" s="142"/>
      <c r="B75" s="163" t="s">
        <v>44</v>
      </c>
      <c r="C75" s="164"/>
      <c r="D75" s="164"/>
      <c r="E75" s="164"/>
      <c r="F75" s="165"/>
      <c r="G75" s="166"/>
      <c r="H75" s="167">
        <f t="shared" si="10"/>
        <v>0</v>
      </c>
      <c r="I75" s="157"/>
      <c r="J75" s="158"/>
      <c r="K75" s="158"/>
      <c r="L75" s="172"/>
      <c r="M75" s="173"/>
      <c r="N75" s="162" t="str">
        <f t="shared" si="7"/>
        <v>Presupuesto coincide</v>
      </c>
    </row>
    <row r="76" spans="1:14" ht="15" customHeight="1" x14ac:dyDescent="0.25">
      <c r="A76" s="142"/>
      <c r="B76" s="163" t="s">
        <v>44</v>
      </c>
      <c r="C76" s="164"/>
      <c r="D76" s="164"/>
      <c r="E76" s="164"/>
      <c r="F76" s="165"/>
      <c r="G76" s="166"/>
      <c r="H76" s="167">
        <f t="shared" si="10"/>
        <v>0</v>
      </c>
      <c r="I76" s="157"/>
      <c r="J76" s="158"/>
      <c r="K76" s="158"/>
      <c r="L76" s="172"/>
      <c r="M76" s="173"/>
      <c r="N76" s="162" t="str">
        <f t="shared" si="7"/>
        <v>Presupuesto coincide</v>
      </c>
    </row>
    <row r="77" spans="1:14" ht="15" customHeight="1" x14ac:dyDescent="0.25">
      <c r="A77" s="142"/>
      <c r="B77" s="163" t="s">
        <v>44</v>
      </c>
      <c r="C77" s="164"/>
      <c r="D77" s="164"/>
      <c r="E77" s="164"/>
      <c r="F77" s="165"/>
      <c r="G77" s="166"/>
      <c r="H77" s="167">
        <f t="shared" si="10"/>
        <v>0</v>
      </c>
      <c r="I77" s="157"/>
      <c r="J77" s="158"/>
      <c r="K77" s="158"/>
      <c r="L77" s="172"/>
      <c r="M77" s="173"/>
      <c r="N77" s="162" t="str">
        <f t="shared" si="7"/>
        <v>Presupuesto coincide</v>
      </c>
    </row>
    <row r="78" spans="1:14" ht="15" customHeight="1" x14ac:dyDescent="0.25">
      <c r="A78" s="142"/>
      <c r="B78" s="163" t="s">
        <v>44</v>
      </c>
      <c r="C78" s="164"/>
      <c r="D78" s="164"/>
      <c r="E78" s="164"/>
      <c r="F78" s="165"/>
      <c r="G78" s="166"/>
      <c r="H78" s="167">
        <f t="shared" si="10"/>
        <v>0</v>
      </c>
      <c r="I78" s="157"/>
      <c r="J78" s="158"/>
      <c r="K78" s="158"/>
      <c r="L78" s="172"/>
      <c r="M78" s="173"/>
      <c r="N78" s="162" t="str">
        <f t="shared" si="7"/>
        <v>Presupuesto coincide</v>
      </c>
    </row>
    <row r="79" spans="1:14" ht="15" customHeight="1" x14ac:dyDescent="0.25">
      <c r="A79" s="142"/>
      <c r="B79" s="163" t="s">
        <v>44</v>
      </c>
      <c r="C79" s="164"/>
      <c r="D79" s="164"/>
      <c r="E79" s="164"/>
      <c r="F79" s="165"/>
      <c r="G79" s="166"/>
      <c r="H79" s="167">
        <f t="shared" si="10"/>
        <v>0</v>
      </c>
      <c r="I79" s="157"/>
      <c r="J79" s="158"/>
      <c r="K79" s="158"/>
      <c r="L79" s="172"/>
      <c r="M79" s="173"/>
      <c r="N79" s="162" t="str">
        <f t="shared" si="7"/>
        <v>Presupuesto coincide</v>
      </c>
    </row>
    <row r="80" spans="1:14" ht="15" customHeight="1" x14ac:dyDescent="0.25">
      <c r="A80" s="142"/>
      <c r="B80" s="163" t="s">
        <v>44</v>
      </c>
      <c r="C80" s="164"/>
      <c r="D80" s="164"/>
      <c r="E80" s="164"/>
      <c r="F80" s="165"/>
      <c r="G80" s="166"/>
      <c r="H80" s="167">
        <f t="shared" si="10"/>
        <v>0</v>
      </c>
      <c r="I80" s="157"/>
      <c r="J80" s="158"/>
      <c r="K80" s="158"/>
      <c r="L80" s="172"/>
      <c r="M80" s="173"/>
      <c r="N80" s="162" t="str">
        <f t="shared" si="7"/>
        <v>Presupuesto coincide</v>
      </c>
    </row>
    <row r="81" spans="1:14" ht="15" customHeight="1" x14ac:dyDescent="0.25">
      <c r="A81" s="142"/>
      <c r="B81" s="163" t="s">
        <v>44</v>
      </c>
      <c r="C81" s="164"/>
      <c r="D81" s="164"/>
      <c r="E81" s="164"/>
      <c r="F81" s="165"/>
      <c r="G81" s="166"/>
      <c r="H81" s="167">
        <f t="shared" si="10"/>
        <v>0</v>
      </c>
      <c r="I81" s="157"/>
      <c r="J81" s="158"/>
      <c r="K81" s="158"/>
      <c r="L81" s="172"/>
      <c r="M81" s="173"/>
      <c r="N81" s="162" t="str">
        <f t="shared" si="7"/>
        <v>Presupuesto coincide</v>
      </c>
    </row>
    <row r="82" spans="1:14" ht="15" customHeight="1" x14ac:dyDescent="0.25">
      <c r="A82" s="142"/>
      <c r="B82" s="163" t="s">
        <v>44</v>
      </c>
      <c r="C82" s="164"/>
      <c r="D82" s="164"/>
      <c r="E82" s="164"/>
      <c r="F82" s="165"/>
      <c r="G82" s="166"/>
      <c r="H82" s="167">
        <f t="shared" si="10"/>
        <v>0</v>
      </c>
      <c r="I82" s="157"/>
      <c r="J82" s="158"/>
      <c r="K82" s="158"/>
      <c r="L82" s="172"/>
      <c r="M82" s="173"/>
      <c r="N82" s="162" t="str">
        <f t="shared" si="7"/>
        <v>Presupuesto coincide</v>
      </c>
    </row>
    <row r="83" spans="1:14" ht="15" customHeight="1" x14ac:dyDescent="0.25">
      <c r="A83" s="142"/>
      <c r="B83" s="163" t="s">
        <v>44</v>
      </c>
      <c r="C83" s="164"/>
      <c r="D83" s="164"/>
      <c r="E83" s="164"/>
      <c r="F83" s="165"/>
      <c r="G83" s="166"/>
      <c r="H83" s="167">
        <f t="shared" si="10"/>
        <v>0</v>
      </c>
      <c r="I83" s="157"/>
      <c r="J83" s="158"/>
      <c r="K83" s="158"/>
      <c r="L83" s="172"/>
      <c r="M83" s="173"/>
      <c r="N83" s="162" t="str">
        <f t="shared" si="7"/>
        <v>Presupuesto coincide</v>
      </c>
    </row>
    <row r="84" spans="1:14" ht="15" customHeight="1" x14ac:dyDescent="0.25">
      <c r="A84" s="142"/>
      <c r="B84" s="163" t="s">
        <v>44</v>
      </c>
      <c r="C84" s="164"/>
      <c r="D84" s="164"/>
      <c r="E84" s="164"/>
      <c r="F84" s="165"/>
      <c r="G84" s="166"/>
      <c r="H84" s="167">
        <f t="shared" si="10"/>
        <v>0</v>
      </c>
      <c r="I84" s="157"/>
      <c r="J84" s="158"/>
      <c r="K84" s="158"/>
      <c r="L84" s="172"/>
      <c r="M84" s="173"/>
      <c r="N84" s="162" t="str">
        <f t="shared" si="7"/>
        <v>Presupuesto coincide</v>
      </c>
    </row>
    <row r="85" spans="1:14" ht="15" customHeight="1" x14ac:dyDescent="0.25">
      <c r="A85" s="142"/>
      <c r="B85" s="163" t="s">
        <v>44</v>
      </c>
      <c r="C85" s="164"/>
      <c r="D85" s="164"/>
      <c r="E85" s="164"/>
      <c r="F85" s="165"/>
      <c r="G85" s="166"/>
      <c r="H85" s="167">
        <f t="shared" si="10"/>
        <v>0</v>
      </c>
      <c r="I85" s="157"/>
      <c r="J85" s="158"/>
      <c r="K85" s="158"/>
      <c r="L85" s="172"/>
      <c r="M85" s="173"/>
      <c r="N85" s="162" t="str">
        <f t="shared" si="7"/>
        <v>Presupuesto coincide</v>
      </c>
    </row>
    <row r="86" spans="1:14" ht="15" customHeight="1" x14ac:dyDescent="0.25">
      <c r="A86" s="142"/>
      <c r="B86" s="163" t="s">
        <v>44</v>
      </c>
      <c r="C86" s="164"/>
      <c r="D86" s="164"/>
      <c r="E86" s="164"/>
      <c r="F86" s="165"/>
      <c r="G86" s="166"/>
      <c r="H86" s="167">
        <f t="shared" si="10"/>
        <v>0</v>
      </c>
      <c r="I86" s="157"/>
      <c r="J86" s="158"/>
      <c r="K86" s="158"/>
      <c r="L86" s="172"/>
      <c r="M86" s="173"/>
      <c r="N86" s="162" t="str">
        <f t="shared" si="7"/>
        <v>Presupuesto coincide</v>
      </c>
    </row>
    <row r="87" spans="1:14" ht="15" customHeight="1" x14ac:dyDescent="0.25">
      <c r="A87" s="142"/>
      <c r="B87" s="163" t="s">
        <v>44</v>
      </c>
      <c r="C87" s="164"/>
      <c r="D87" s="164"/>
      <c r="E87" s="164"/>
      <c r="F87" s="165"/>
      <c r="G87" s="166"/>
      <c r="H87" s="167">
        <f t="shared" si="10"/>
        <v>0</v>
      </c>
      <c r="I87" s="157"/>
      <c r="J87" s="158"/>
      <c r="K87" s="158"/>
      <c r="L87" s="172"/>
      <c r="M87" s="173"/>
      <c r="N87" s="162" t="str">
        <f t="shared" si="7"/>
        <v>Presupuesto coincide</v>
      </c>
    </row>
    <row r="88" spans="1:14" ht="15" customHeight="1" x14ac:dyDescent="0.25">
      <c r="A88" s="142"/>
      <c r="B88" s="163" t="s">
        <v>44</v>
      </c>
      <c r="C88" s="164"/>
      <c r="D88" s="164"/>
      <c r="E88" s="164"/>
      <c r="F88" s="165"/>
      <c r="G88" s="166"/>
      <c r="H88" s="167">
        <f t="shared" si="10"/>
        <v>0</v>
      </c>
      <c r="I88" s="157"/>
      <c r="J88" s="158"/>
      <c r="K88" s="158"/>
      <c r="L88" s="172"/>
      <c r="M88" s="173"/>
      <c r="N88" s="162" t="str">
        <f t="shared" si="7"/>
        <v>Presupuesto coincide</v>
      </c>
    </row>
    <row r="89" spans="1:14" ht="15" customHeight="1" x14ac:dyDescent="0.25">
      <c r="A89" s="142"/>
      <c r="B89" s="163" t="s">
        <v>44</v>
      </c>
      <c r="C89" s="164"/>
      <c r="D89" s="164"/>
      <c r="E89" s="164"/>
      <c r="F89" s="165"/>
      <c r="G89" s="166"/>
      <c r="H89" s="167">
        <f t="shared" si="10"/>
        <v>0</v>
      </c>
      <c r="I89" s="157"/>
      <c r="J89" s="158"/>
      <c r="K89" s="158"/>
      <c r="L89" s="172"/>
      <c r="M89" s="173"/>
      <c r="N89" s="162" t="str">
        <f t="shared" si="7"/>
        <v>Presupuesto coincide</v>
      </c>
    </row>
    <row r="90" spans="1:14" ht="15" customHeight="1" x14ac:dyDescent="0.25">
      <c r="A90" s="142"/>
      <c r="B90" s="163" t="s">
        <v>44</v>
      </c>
      <c r="C90" s="164"/>
      <c r="D90" s="164"/>
      <c r="E90" s="164"/>
      <c r="F90" s="165"/>
      <c r="G90" s="166"/>
      <c r="H90" s="167">
        <f t="shared" si="10"/>
        <v>0</v>
      </c>
      <c r="I90" s="157"/>
      <c r="J90" s="158"/>
      <c r="K90" s="158"/>
      <c r="L90" s="172"/>
      <c r="M90" s="173"/>
      <c r="N90" s="162" t="str">
        <f t="shared" si="7"/>
        <v>Presupuesto coincide</v>
      </c>
    </row>
    <row r="91" spans="1:14" ht="15.75" customHeight="1" thickBot="1" x14ac:dyDescent="0.3">
      <c r="A91" s="142"/>
      <c r="B91" s="174" t="s">
        <v>44</v>
      </c>
      <c r="C91" s="175"/>
      <c r="D91" s="175"/>
      <c r="E91" s="175"/>
      <c r="F91" s="176"/>
      <c r="G91" s="175"/>
      <c r="H91" s="175">
        <f t="shared" si="10"/>
        <v>0</v>
      </c>
      <c r="I91" s="174"/>
      <c r="J91" s="175"/>
      <c r="K91" s="175"/>
      <c r="L91" s="177"/>
      <c r="M91" s="178"/>
      <c r="N91" s="162" t="str">
        <f t="shared" si="7"/>
        <v>Presupuesto coincide</v>
      </c>
    </row>
    <row r="92" spans="1:14" ht="15.75" thickTop="1" x14ac:dyDescent="0.25"/>
    <row r="94" spans="1:14" x14ac:dyDescent="0.25">
      <c r="L94" s="138"/>
    </row>
  </sheetData>
  <conditionalFormatting sqref="N6:N91">
    <cfRule type="containsText" dxfId="3" priority="2" operator="containsText" text="Presupuesto coincide">
      <formula>NOT(ISERROR(SEARCH("Presupuesto coincide",N6)))</formula>
    </cfRule>
    <cfRule type="containsText" dxfId="2" priority="1" operator="containsText" text="Revisar presupuesto total y por años">
      <formula>NOT(ISERROR(SEARCH("Revisar presupuesto total y por años",N6)))</formula>
    </cfRule>
  </conditionalFormatting>
  <dataValidations count="1">
    <dataValidation type="list" allowBlank="1" showInputMessage="1" showErrorMessage="1" sqref="C6:C91" xr:uid="{981BB6F9-535F-4E5A-B777-A3B2787DB6EE}">
      <formula1>"Materiales e Insumos, Movilización, Alimentación, Servicios Profesionales, Otros Gastos"</formula1>
    </dataValidation>
  </dataValidations>
  <pageMargins left="0.7" right="0.7" top="0.75" bottom="0.75" header="0.3" footer="0.3"/>
  <pageSetup orientation="portrait" horizontalDpi="1200" verticalDpi="1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Ingresar primero las carreras/programas en la pestaña Síntesis Presupuesto" prompt="Ingresar primero las carreras/programas en la pestaña Síntesis Presupuesto" xr:uid="{52ABCDF8-147B-4F8B-BAFC-8E808EF0C169}">
          <x14:formula1>
            <xm:f>'Síntesis Presupuesto'!$B$7:$B$12</xm:f>
          </x14:formula1>
          <xm:sqref>D6:D91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7928A-FC32-4E8D-A4CE-7B44E01AD667}">
  <sheetPr codeName="Hoja6"/>
  <dimension ref="B1:F9"/>
  <sheetViews>
    <sheetView showGridLines="0" workbookViewId="0">
      <selection activeCell="E5" sqref="E5"/>
    </sheetView>
  </sheetViews>
  <sheetFormatPr baseColWidth="10" defaultRowHeight="15" x14ac:dyDescent="0.25"/>
  <cols>
    <col min="2" max="2" width="27.28515625" bestFit="1" customWidth="1"/>
  </cols>
  <sheetData>
    <row r="1" spans="2:6" ht="15.75" thickBot="1" x14ac:dyDescent="0.3"/>
    <row r="2" spans="2:6" ht="15.75" thickBot="1" x14ac:dyDescent="0.3">
      <c r="B2" s="64" t="s">
        <v>42</v>
      </c>
      <c r="C2" s="203" t="s">
        <v>43</v>
      </c>
      <c r="D2" s="204"/>
      <c r="E2" s="204"/>
      <c r="F2" s="205"/>
    </row>
    <row r="3" spans="2:6" ht="17.25" x14ac:dyDescent="0.25">
      <c r="B3" s="71" t="s">
        <v>46</v>
      </c>
      <c r="C3" s="11">
        <v>2025</v>
      </c>
      <c r="D3" s="11">
        <v>2026</v>
      </c>
      <c r="E3" s="11">
        <v>2027</v>
      </c>
      <c r="F3" s="72">
        <v>2028</v>
      </c>
    </row>
    <row r="4" spans="2:6" ht="17.25" x14ac:dyDescent="0.25">
      <c r="B4" s="73" t="s">
        <v>5</v>
      </c>
      <c r="C4" s="43">
        <v>250</v>
      </c>
      <c r="D4" s="43">
        <v>250</v>
      </c>
      <c r="E4" s="43">
        <v>250</v>
      </c>
      <c r="F4" s="74">
        <v>250</v>
      </c>
    </row>
    <row r="5" spans="2:6" ht="17.25" x14ac:dyDescent="0.25">
      <c r="B5" s="73" t="s">
        <v>7</v>
      </c>
      <c r="C5" s="43">
        <v>250</v>
      </c>
      <c r="D5" s="43">
        <v>250</v>
      </c>
      <c r="E5" s="43">
        <v>250</v>
      </c>
      <c r="F5" s="74">
        <v>250</v>
      </c>
    </row>
    <row r="6" spans="2:6" ht="17.25" x14ac:dyDescent="0.25">
      <c r="B6" s="73" t="s">
        <v>9</v>
      </c>
      <c r="C6" s="43">
        <v>250</v>
      </c>
      <c r="D6" s="43">
        <v>250</v>
      </c>
      <c r="E6" s="43">
        <v>250</v>
      </c>
      <c r="F6" s="74">
        <v>250</v>
      </c>
    </row>
    <row r="7" spans="2:6" ht="17.25" x14ac:dyDescent="0.25">
      <c r="B7" s="73" t="s">
        <v>11</v>
      </c>
      <c r="C7" s="43">
        <v>250</v>
      </c>
      <c r="D7" s="43">
        <v>250</v>
      </c>
      <c r="E7" s="43">
        <v>250</v>
      </c>
      <c r="F7" s="74">
        <v>250</v>
      </c>
    </row>
    <row r="8" spans="2:6" ht="18" thickBot="1" x14ac:dyDescent="0.3">
      <c r="B8" s="75" t="s">
        <v>13</v>
      </c>
      <c r="C8" s="70">
        <v>250</v>
      </c>
      <c r="D8" s="70">
        <v>250</v>
      </c>
      <c r="E8" s="70">
        <v>250</v>
      </c>
      <c r="F8" s="76">
        <v>250</v>
      </c>
    </row>
    <row r="9" spans="2:6" ht="17.25" thickTop="1" thickBot="1" x14ac:dyDescent="0.3">
      <c r="B9" s="77" t="s">
        <v>51</v>
      </c>
      <c r="C9" s="78">
        <f>SUM(C4:C8)</f>
        <v>1250</v>
      </c>
      <c r="D9" s="78">
        <f t="shared" ref="D9:F9" si="0">SUM(D4:D8)</f>
        <v>1250</v>
      </c>
      <c r="E9" s="78">
        <f t="shared" si="0"/>
        <v>1250</v>
      </c>
      <c r="F9" s="79">
        <f t="shared" si="0"/>
        <v>1250</v>
      </c>
    </row>
  </sheetData>
  <mergeCells count="1">
    <mergeCell ref="C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2139B-49F3-42EB-A1BE-724722426A0F}">
  <sheetPr codeName="Hoja7"/>
  <dimension ref="A1:A3"/>
  <sheetViews>
    <sheetView workbookViewId="0">
      <selection activeCell="D10" sqref="D10"/>
    </sheetView>
  </sheetViews>
  <sheetFormatPr baseColWidth="10" defaultColWidth="11.425781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426A1-3B32-43EB-A9DA-54F562B5149B}">
  <sheetPr codeName="Hoja8"/>
  <dimension ref="A1"/>
  <sheetViews>
    <sheetView workbookViewId="0"/>
  </sheetViews>
  <sheetFormatPr baseColWidth="10" defaultColWidth="11.42578125" defaultRowHeight="15" x14ac:dyDescent="0.25"/>
  <sheetData>
    <row r="1" spans="1:1" x14ac:dyDescent="0.25">
      <c r="A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A2"/>
  <sheetViews>
    <sheetView workbookViewId="0">
      <selection activeCell="D14" sqref="D14"/>
    </sheetView>
  </sheetViews>
  <sheetFormatPr baseColWidth="10" defaultColWidth="11.42578125" defaultRowHeight="15" x14ac:dyDescent="0.25"/>
  <sheetData>
    <row r="1" spans="1:1" x14ac:dyDescent="0.25">
      <c r="A1" t="s">
        <v>44</v>
      </c>
    </row>
    <row r="2" spans="1:1" x14ac:dyDescent="0.25">
      <c r="A2" t="s">
        <v>212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E719C8DE8F4B418D735FDD26B3976F" ma:contentTypeVersion="16" ma:contentTypeDescription="Create a new document." ma:contentTypeScope="" ma:versionID="80a2d6db78533397a2b396fa6957b83f">
  <xsd:schema xmlns:xsd="http://www.w3.org/2001/XMLSchema" xmlns:xs="http://www.w3.org/2001/XMLSchema" xmlns:p="http://schemas.microsoft.com/office/2006/metadata/properties" xmlns:ns2="69523a5d-5ae9-4c80-9319-8f7af4444e32" xmlns:ns3="d96203c2-e206-4592-be1d-f46836e90d1d" targetNamespace="http://schemas.microsoft.com/office/2006/metadata/properties" ma:root="true" ma:fieldsID="4417229b76e9d97b3742e2b8b2cf4ac4" ns2:_="" ns3:_="">
    <xsd:import namespace="69523a5d-5ae9-4c80-9319-8f7af4444e32"/>
    <xsd:import namespace="d96203c2-e206-4592-be1d-f46836e90d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523a5d-5ae9-4c80-9319-8f7af4444e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861b30f-9ea3-4d2d-8a8c-635799609e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6203c2-e206-4592-be1d-f46836e90d1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32c5da9-ca6b-4109-8f5a-4bd634729adf}" ma:internalName="TaxCatchAll" ma:showField="CatchAllData" ma:web="d96203c2-e206-4592-be1d-f46836e90d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6203c2-e206-4592-be1d-f46836e90d1d" xsi:nil="true"/>
    <lcf76f155ced4ddcb4097134ff3c332f xmlns="69523a5d-5ae9-4c80-9319-8f7af4444e3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2BCD088-2A40-4654-9B8A-A093C1A149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523a5d-5ae9-4c80-9319-8f7af4444e32"/>
    <ds:schemaRef ds:uri="d96203c2-e206-4592-be1d-f46836e90d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A92E91-3906-486F-AB08-8B078C75DE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642755-31EC-4710-A75E-D537FACC443D}">
  <ds:schemaRefs>
    <ds:schemaRef ds:uri="http://purl.org/dc/dcmitype/"/>
    <ds:schemaRef ds:uri="http://purl.org/dc/terms/"/>
    <ds:schemaRef ds:uri="d96203c2-e206-4592-be1d-f46836e90d1d"/>
    <ds:schemaRef ds:uri="69523a5d-5ae9-4c80-9319-8f7af4444e32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Glosario_Instructivo</vt:lpstr>
      <vt:lpstr>Presupuesto detallado (1)</vt:lpstr>
      <vt:lpstr>Planificación (Gantt)</vt:lpstr>
      <vt:lpstr>Síntesis Presupuesto</vt:lpstr>
      <vt:lpstr>Presupuesto UDLA detallado</vt:lpstr>
      <vt:lpstr>Presupuesto Externo</vt:lpstr>
      <vt:lpstr>Hoja1</vt:lpstr>
      <vt:lpstr>CLAVE</vt:lpstr>
      <vt:lpstr>LISTAS</vt:lpstr>
      <vt:lpstr>'Planificación (Gantt)'!Área_de_impresión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Cynthia Lorena Pino</dc:creator>
  <cp:keywords/>
  <dc:description/>
  <cp:lastModifiedBy>Oswaldo Miguel Salas</cp:lastModifiedBy>
  <cp:revision/>
  <dcterms:created xsi:type="dcterms:W3CDTF">2020-07-02T16:28:40Z</dcterms:created>
  <dcterms:modified xsi:type="dcterms:W3CDTF">2025-04-08T15:54:41Z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0x0101001EE719C8DE8F4B418D735FDD26B3976F</vt:lpwstr>
  </property>
  <property fmtid="{D5CDD505-2E9C-101B-9397-08002B2CF9AE}" pid="3" name="MediaServiceImageTags">
    <vt:lpwstr/>
  </property>
</Properties>
</file>